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5.xml" ContentType="application/vnd.openxmlformats-officedocument.drawing+xml"/>
  <Override PartName="/xl/worksheets/sheet17.xml" ContentType="application/vnd.openxmlformats-officedocument.spreadsheetml.worksheet+xml"/>
  <Override PartName="/xl/drawings/drawing6.xml" ContentType="application/vnd.openxmlformats-officedocument.drawing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drawings/drawing7.xml" ContentType="application/vnd.openxmlformats-officedocument.drawing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drawings/drawing8.xml" ContentType="application/vnd.openxmlformats-officedocument.drawing+xml"/>
  <Override PartName="/xl/worksheets/sheet24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20" windowHeight="4965" tabRatio="818" activeTab="0"/>
  </bookViews>
  <sheets>
    <sheet name="ЕК600" sheetId="1" r:id="rId1"/>
    <sheet name="ЕН600" sheetId="2" r:id="rId2"/>
    <sheet name="ЕL600" sheetId="3" r:id="rId3"/>
    <sheet name="F1-Е" sheetId="4" r:id="rId4"/>
    <sheet name="F1-V" sheetId="5" state="hidden" r:id="rId5"/>
    <sheet name="СтендF2-A" sheetId="6" state="hidden" r:id="rId6"/>
    <sheet name="СтендF2-B" sheetId="7" state="hidden" r:id="rId7"/>
    <sheet name="СтендF2-C" sheetId="8" state="hidden" r:id="rId8"/>
    <sheet name="СтендF4-B" sheetId="9" state="hidden" r:id="rId9"/>
    <sheet name="F2-A-Старт" sheetId="10" state="hidden" r:id="rId10"/>
    <sheet name="F2-A-Прот" sheetId="11" state="hidden" r:id="rId11"/>
    <sheet name="F2-B-Старт" sheetId="12" state="hidden" r:id="rId12"/>
    <sheet name="F2-B-Прот" sheetId="13" state="hidden" r:id="rId13"/>
    <sheet name="F2-C-Старт" sheetId="14" state="hidden" r:id="rId14"/>
    <sheet name="F2-C-Прот" sheetId="15" state="hidden" r:id="rId15"/>
    <sheet name="F2-U-Прот" sheetId="16" r:id="rId16"/>
    <sheet name="F3-E-Прот" sheetId="17" r:id="rId17"/>
    <sheet name="F3-V-Старт" sheetId="18" state="hidden" r:id="rId18"/>
    <sheet name="F3-V-Прот" sheetId="19" state="hidden" r:id="rId19"/>
    <sheet name="F4-A-Прот" sheetId="20" r:id="rId20"/>
    <sheet name="F4-B-Старт" sheetId="21" state="hidden" r:id="rId21"/>
    <sheet name="F4-B-Прот" sheetId="22" state="hidden" r:id="rId22"/>
    <sheet name="FSR" sheetId="23" r:id="rId23"/>
    <sheet name="Команд" sheetId="24" r:id="rId24"/>
  </sheets>
  <definedNames/>
  <calcPr fullCalcOnLoad="1"/>
</workbook>
</file>

<file path=xl/sharedStrings.xml><?xml version="1.0" encoding="utf-8"?>
<sst xmlns="http://schemas.openxmlformats.org/spreadsheetml/2006/main" count="2142" uniqueCount="224">
  <si>
    <t xml:space="preserve"> </t>
  </si>
  <si>
    <t>Сп.</t>
  </si>
  <si>
    <t>Тренер</t>
  </si>
  <si>
    <t>ЕК600</t>
  </si>
  <si>
    <t>ЕН600</t>
  </si>
  <si>
    <t>Фамилия И.</t>
  </si>
  <si>
    <t>Команда</t>
  </si>
  <si>
    <t>разр.</t>
  </si>
  <si>
    <t>"УТВЕРЖДАЮ"</t>
  </si>
  <si>
    <t>ПРОТОКОЛ</t>
  </si>
  <si>
    <t>Главный судья ____________ (А.П.Анищенко)</t>
  </si>
  <si>
    <t>соревнований моделей класса</t>
  </si>
  <si>
    <t xml:space="preserve">Лично-командное Первенство Тверской области по судомодельному </t>
  </si>
  <si>
    <t>спорту среди школьников.</t>
  </si>
  <si>
    <t xml:space="preserve">Место проведения - г. </t>
  </si>
  <si>
    <t>Погода:</t>
  </si>
  <si>
    <t>г.</t>
  </si>
  <si>
    <t>Масшт.</t>
  </si>
  <si>
    <t>Скор.</t>
  </si>
  <si>
    <t>Старт.</t>
  </si>
  <si>
    <t>Балл за скорость и устойчивость на курсе</t>
  </si>
  <si>
    <t>№</t>
  </si>
  <si>
    <t>прот.</t>
  </si>
  <si>
    <t>пуск</t>
  </si>
  <si>
    <t>(1 циф.)</t>
  </si>
  <si>
    <t>(узлы)</t>
  </si>
  <si>
    <t>Балл устойч.</t>
  </si>
  <si>
    <t>Время</t>
  </si>
  <si>
    <t>Балл за скор.</t>
  </si>
  <si>
    <t>Общ. балл</t>
  </si>
  <si>
    <t>Балл за ход.</t>
  </si>
  <si>
    <t>Сумма бал.</t>
  </si>
  <si>
    <t>Место</t>
  </si>
  <si>
    <t>Балл в ком.</t>
  </si>
  <si>
    <t>Вып. норматив</t>
  </si>
  <si>
    <t>Старший судья старта ________________ ( )</t>
  </si>
  <si>
    <t>Секретарь ___________ ( )</t>
  </si>
  <si>
    <t>Судьи ___________________</t>
  </si>
  <si>
    <t xml:space="preserve">№ </t>
  </si>
  <si>
    <t>Всплытие</t>
  </si>
  <si>
    <t>ЕК-1250</t>
  </si>
  <si>
    <t>ЕН-1250</t>
  </si>
  <si>
    <t>ЕЛ-1250</t>
  </si>
  <si>
    <t>ЕХ-1250</t>
  </si>
  <si>
    <t>Регистрационный №:</t>
  </si>
  <si>
    <t>Фамилия, Имя:</t>
  </si>
  <si>
    <t>Организация:</t>
  </si>
  <si>
    <t>Спортивный разряд:</t>
  </si>
  <si>
    <t>Баллы за стенд:</t>
  </si>
  <si>
    <t>Ширина; длина судна:</t>
  </si>
  <si>
    <t>;</t>
  </si>
  <si>
    <t>Ширина дока; длина причала</t>
  </si>
  <si>
    <t>Стартовый №:</t>
  </si>
  <si>
    <t>*</t>
  </si>
  <si>
    <t>Попытка</t>
  </si>
  <si>
    <t>Балл</t>
  </si>
  <si>
    <t>Касание</t>
  </si>
  <si>
    <t>Передний ход</t>
  </si>
  <si>
    <t>I</t>
  </si>
  <si>
    <t>Ворота №</t>
  </si>
  <si>
    <t>III</t>
  </si>
  <si>
    <t>II</t>
  </si>
  <si>
    <t>Значения в</t>
  </si>
  <si>
    <t>результатах:</t>
  </si>
  <si>
    <t>IV</t>
  </si>
  <si>
    <t>мимо      - 0</t>
  </si>
  <si>
    <t>касание  - 1</t>
  </si>
  <si>
    <t>V</t>
  </si>
  <si>
    <t>чисто      - 2</t>
  </si>
  <si>
    <t>VI</t>
  </si>
  <si>
    <t>Задний ход</t>
  </si>
  <si>
    <t>Швартовка в доке</t>
  </si>
  <si>
    <t>-5\10</t>
  </si>
  <si>
    <t>Итого:</t>
  </si>
  <si>
    <t>минус</t>
  </si>
  <si>
    <t>Балл за ходовые испытания:</t>
  </si>
  <si>
    <t>Сред.оценка в баллах за ход:</t>
  </si>
  <si>
    <t>Общее количество в баллах:</t>
  </si>
  <si>
    <t>Занятое место:</t>
  </si>
  <si>
    <t>Выполненный норматив:</t>
  </si>
  <si>
    <t>Регистрацион. №:</t>
  </si>
  <si>
    <t>заезд</t>
  </si>
  <si>
    <t xml:space="preserve">     попытка</t>
  </si>
  <si>
    <t>Ворота</t>
  </si>
  <si>
    <t>Значен.</t>
  </si>
  <si>
    <t>в рез.:</t>
  </si>
  <si>
    <t>мимо-0</t>
  </si>
  <si>
    <t>кас.  -1</t>
  </si>
  <si>
    <t>чист.-2</t>
  </si>
  <si>
    <t>VII</t>
  </si>
  <si>
    <t>VIII</t>
  </si>
  <si>
    <t>"-"</t>
  </si>
  <si>
    <t>Время прохожд.:</t>
  </si>
  <si>
    <t>Балл за время:</t>
  </si>
  <si>
    <t>Результат попытки:</t>
  </si>
  <si>
    <t>Общий результат:</t>
  </si>
  <si>
    <t>Вып. норматив:</t>
  </si>
  <si>
    <t>Баллы в команду:</t>
  </si>
  <si>
    <t>соревнований моделей групповых гонок</t>
  </si>
  <si>
    <t>Класс моделей: ФСР-эко</t>
  </si>
  <si>
    <t>Рег.</t>
  </si>
  <si>
    <t>Фамилия, Имя.</t>
  </si>
  <si>
    <t>Спорт.</t>
  </si>
  <si>
    <t>Канал,</t>
  </si>
  <si>
    <t>Стар</t>
  </si>
  <si>
    <t>1-й</t>
  </si>
  <si>
    <t>полуфинал</t>
  </si>
  <si>
    <t>2-й</t>
  </si>
  <si>
    <t>Финал</t>
  </si>
  <si>
    <t>Итого</t>
  </si>
  <si>
    <t>Вып.</t>
  </si>
  <si>
    <r>
      <t>f</t>
    </r>
    <r>
      <rPr>
        <vertAlign val="subscript"/>
        <sz val="12"/>
        <rFont val="Arial Cyr"/>
        <family val="2"/>
      </rPr>
      <t xml:space="preserve"> перед.</t>
    </r>
  </si>
  <si>
    <t>Круги</t>
  </si>
  <si>
    <r>
      <t>Т</t>
    </r>
    <r>
      <rPr>
        <vertAlign val="subscript"/>
        <sz val="12"/>
        <rFont val="Arial Cyr"/>
        <family val="2"/>
      </rPr>
      <t>доп.</t>
    </r>
  </si>
  <si>
    <t>Шум.</t>
  </si>
  <si>
    <t>Штраф.</t>
  </si>
  <si>
    <t>в ком.</t>
  </si>
  <si>
    <t>норм.</t>
  </si>
  <si>
    <t>Класс моделей: ФСР-B</t>
  </si>
  <si>
    <t>п.п.</t>
  </si>
  <si>
    <t>СВОДНЫЙ  ПРОТОКОЛ</t>
  </si>
  <si>
    <t>Группа №1 (модели до 600 мм.).</t>
  </si>
  <si>
    <t>№ п.п.</t>
  </si>
  <si>
    <t>Организация</t>
  </si>
  <si>
    <t>Класс моделей</t>
  </si>
  <si>
    <t>Сумма</t>
  </si>
  <si>
    <t>баллов</t>
  </si>
  <si>
    <t>Группа №2 (модели до 1250 мм.).</t>
  </si>
  <si>
    <t>Итоговый протокол командного первенства.</t>
  </si>
  <si>
    <t>Группа моделей</t>
  </si>
  <si>
    <t>№ 1</t>
  </si>
  <si>
    <t>№ 3</t>
  </si>
  <si>
    <t>Главный секретарь __  (__)</t>
  </si>
  <si>
    <t>Судья:</t>
  </si>
  <si>
    <t>Оц.по разделам.</t>
  </si>
  <si>
    <t>Рег.номер</t>
  </si>
  <si>
    <t>Исполнеие (50 б.)</t>
  </si>
  <si>
    <t>Общ. впечатлен. (10 б.)</t>
  </si>
  <si>
    <t>Об. работы (20 б.)</t>
  </si>
  <si>
    <t>Соотв. докум. (20 б.)</t>
  </si>
  <si>
    <t>Воз. Гр.</t>
  </si>
  <si>
    <t>Рег №</t>
  </si>
  <si>
    <t>Сп. Разр</t>
  </si>
  <si>
    <t>Стар.</t>
  </si>
  <si>
    <t>Главный судья ____________ (А.П. Анищенко)</t>
  </si>
  <si>
    <t>17 мая 2009 г</t>
  </si>
  <si>
    <t>Количество  гонок</t>
  </si>
  <si>
    <t>ЕL600</t>
  </si>
  <si>
    <t>F4-A</t>
  </si>
  <si>
    <t xml:space="preserve">Стендовая оценка моделей класса </t>
  </si>
  <si>
    <t>Группа №2 (радиоуправляемые модели).</t>
  </si>
  <si>
    <t>Количество судей стенда:</t>
  </si>
  <si>
    <t>Оценка по разделам.</t>
  </si>
  <si>
    <t>Стен. оцен.</t>
  </si>
  <si>
    <t>Общ. впечатл. (10 б.)</t>
  </si>
  <si>
    <t>ИТОГО:</t>
  </si>
  <si>
    <t>Возраст до</t>
  </si>
  <si>
    <t>лет</t>
  </si>
  <si>
    <t>Допуск</t>
  </si>
  <si>
    <t>Место личное</t>
  </si>
  <si>
    <t>Зачёт</t>
  </si>
  <si>
    <t>Результат в команду</t>
  </si>
  <si>
    <t>Место проведения - г. Тверь, бассейн ТОЦЮТ</t>
  </si>
  <si>
    <t>1 заезд</t>
  </si>
  <si>
    <t>2 заезд</t>
  </si>
  <si>
    <t>3 заезд</t>
  </si>
  <si>
    <t>попыт</t>
  </si>
  <si>
    <t>Лучшее время</t>
  </si>
  <si>
    <t>Ком. Рез.</t>
  </si>
  <si>
    <t xml:space="preserve">соревнований моделей </t>
  </si>
  <si>
    <t>СТАРТОВЫЙ ЖУРНАЛ</t>
  </si>
  <si>
    <t>Рег. №</t>
  </si>
  <si>
    <t>Спрт разр</t>
  </si>
  <si>
    <t>Стар №</t>
  </si>
  <si>
    <t>Сред.оценка в баллах за ход</t>
  </si>
  <si>
    <t>Балл за ходовые испытания</t>
  </si>
  <si>
    <t>Балл в команду</t>
  </si>
  <si>
    <t>Выполненны норматив</t>
  </si>
  <si>
    <t>Тверь</t>
  </si>
  <si>
    <t>Всего</t>
  </si>
  <si>
    <t>FSR-ECO-6</t>
  </si>
  <si>
    <t>Рез в ком</t>
  </si>
  <si>
    <t>F1-E,V</t>
  </si>
  <si>
    <t>F3-E,V</t>
  </si>
  <si>
    <t>F2-U, А, В</t>
  </si>
  <si>
    <t>Кимры СТКМ им. Панкова</t>
  </si>
  <si>
    <t>Иванов Георгий</t>
  </si>
  <si>
    <t>Гордиенко Степан</t>
  </si>
  <si>
    <t>Шадров Н.Н</t>
  </si>
  <si>
    <t>Гордиенко Севастьян</t>
  </si>
  <si>
    <t>Гулин Артём</t>
  </si>
  <si>
    <t>Соболев Матвей</t>
  </si>
  <si>
    <t>Тверь ДТДМ</t>
  </si>
  <si>
    <t>Фурсов Г.П.</t>
  </si>
  <si>
    <t>Чирков Артём</t>
  </si>
  <si>
    <t>Вяльшина Вика</t>
  </si>
  <si>
    <t>Тверь ТОЦЮТ</t>
  </si>
  <si>
    <t>Цехмистро В.П.</t>
  </si>
  <si>
    <t>Баринов Миша</t>
  </si>
  <si>
    <t>Барсков Евгений</t>
  </si>
  <si>
    <t>Шепёлкин Николай</t>
  </si>
  <si>
    <t>Фурсов Кирилл</t>
  </si>
  <si>
    <t>Савинов Семён</t>
  </si>
  <si>
    <t>Антонов Кирилл</t>
  </si>
  <si>
    <t xml:space="preserve"> 65к</t>
  </si>
  <si>
    <t>Фёдорова Дарья</t>
  </si>
  <si>
    <t>ДЮЦ Конаковского района</t>
  </si>
  <si>
    <t>Фёдорова Д.А.</t>
  </si>
  <si>
    <t>Лазаев Александр</t>
  </si>
  <si>
    <t>Ражев Максим</t>
  </si>
  <si>
    <t>МАУ УДО ДЮСШ №3 г. Кимры</t>
  </si>
  <si>
    <t>Тряпичников С.А</t>
  </si>
  <si>
    <t>Шашков Евгений</t>
  </si>
  <si>
    <t>Алларбеганов Антон</t>
  </si>
  <si>
    <t>к</t>
  </si>
  <si>
    <t>л</t>
  </si>
  <si>
    <t>доп</t>
  </si>
  <si>
    <t>б/р</t>
  </si>
  <si>
    <t>3</t>
  </si>
  <si>
    <t>---</t>
  </si>
  <si>
    <t>4</t>
  </si>
  <si>
    <t>1ю</t>
  </si>
  <si>
    <t>Спорт разр</t>
  </si>
  <si>
    <t>п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</si>
</sst>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[$-FC19]d\ mmmm\ yyyy\ &quot;г.&quot;"/>
    <numFmt numFmtId="182" formatCode="[$-F800]dddd\,\ mmmm\ dd\,\ yyyy"/>
    <numFmt numFmtId="183" formatCode="[$-419]d\ mmm\ yy;@"/>
  </numFmts>
  <fonts count="5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2"/>
      <name val="Arial Cyr"/>
      <family val="2"/>
    </font>
    <font>
      <b/>
      <sz val="12"/>
      <name val="Arial Cyr"/>
      <family val="0"/>
    </font>
    <font>
      <sz val="10"/>
      <color indexed="10"/>
      <name val="Arial Cyr"/>
      <family val="2"/>
    </font>
    <font>
      <vertAlign val="subscript"/>
      <sz val="12"/>
      <name val="Arial Cyr"/>
      <family val="2"/>
    </font>
    <font>
      <sz val="10"/>
      <color indexed="8"/>
      <name val="Arial Cyr"/>
      <family val="2"/>
    </font>
    <font>
      <sz val="10"/>
      <color indexed="18"/>
      <name val="Arial Cyr"/>
      <family val="2"/>
    </font>
    <font>
      <sz val="8"/>
      <name val="Arial Cyr"/>
      <family val="2"/>
    </font>
    <font>
      <sz val="8"/>
      <color indexed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10"/>
      <name val="Arial Cyr"/>
      <family val="0"/>
    </font>
    <font>
      <sz val="16"/>
      <color indexed="10"/>
      <name val="Arial Cyr"/>
      <family val="0"/>
    </font>
    <font>
      <b/>
      <sz val="10"/>
      <color indexed="10"/>
      <name val="Arial Cyr"/>
      <family val="0"/>
    </font>
    <font>
      <sz val="10"/>
      <color indexed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rgb="FFFF0000"/>
      <name val="Arial Cyr"/>
      <family val="0"/>
    </font>
    <font>
      <sz val="16"/>
      <color rgb="FFFF0000"/>
      <name val="Arial Cyr"/>
      <family val="0"/>
    </font>
    <font>
      <b/>
      <sz val="10"/>
      <color rgb="FFFF0000"/>
      <name val="Arial Cyr"/>
      <family val="0"/>
    </font>
    <font>
      <sz val="10"/>
      <color theme="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double"/>
    </border>
    <border>
      <left style="thin"/>
      <right style="thin"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medium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double"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 style="double"/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double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371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textRotation="90"/>
    </xf>
    <xf numFmtId="0" fontId="0" fillId="0" borderId="0" xfId="0" applyBorder="1" applyAlignment="1">
      <alignment horizontal="left"/>
    </xf>
    <xf numFmtId="0" fontId="4" fillId="0" borderId="0" xfId="0" applyFont="1" applyAlignment="1">
      <alignment horizontal="left"/>
    </xf>
    <xf numFmtId="0" fontId="0" fillId="0" borderId="11" xfId="0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1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6" fillId="0" borderId="0" xfId="0" applyFont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8" xfId="0" applyFont="1" applyBorder="1" applyAlignment="1">
      <alignment textRotation="90"/>
    </xf>
    <xf numFmtId="0" fontId="0" fillId="0" borderId="18" xfId="0" applyBorder="1" applyAlignment="1">
      <alignment/>
    </xf>
    <xf numFmtId="2" fontId="0" fillId="0" borderId="18" xfId="0" applyNumberFormat="1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13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32" xfId="0" applyBorder="1" applyAlignment="1">
      <alignment/>
    </xf>
    <xf numFmtId="0" fontId="0" fillId="0" borderId="12" xfId="0" applyBorder="1" applyAlignment="1">
      <alignment/>
    </xf>
    <xf numFmtId="0" fontId="0" fillId="0" borderId="33" xfId="0" applyBorder="1" applyAlignment="1">
      <alignment/>
    </xf>
    <xf numFmtId="0" fontId="0" fillId="0" borderId="27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4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25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31" xfId="0" applyFont="1" applyBorder="1" applyAlignment="1">
      <alignment textRotation="90"/>
    </xf>
    <xf numFmtId="0" fontId="0" fillId="0" borderId="26" xfId="0" applyFont="1" applyBorder="1" applyAlignment="1">
      <alignment horizontal="center"/>
    </xf>
    <xf numFmtId="0" fontId="0" fillId="0" borderId="35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38" xfId="0" applyBorder="1" applyAlignment="1">
      <alignment horizontal="left"/>
    </xf>
    <xf numFmtId="0" fontId="0" fillId="0" borderId="39" xfId="0" applyBorder="1" applyAlignment="1">
      <alignment horizontal="center"/>
    </xf>
    <xf numFmtId="0" fontId="0" fillId="0" borderId="27" xfId="0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0" fillId="0" borderId="42" xfId="0" applyBorder="1" applyAlignment="1">
      <alignment horizontal="left"/>
    </xf>
    <xf numFmtId="0" fontId="0" fillId="0" borderId="42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18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8" fillId="0" borderId="44" xfId="0" applyFont="1" applyBorder="1" applyAlignment="1">
      <alignment horizontal="center"/>
    </xf>
    <xf numFmtId="0" fontId="0" fillId="0" borderId="18" xfId="0" applyBorder="1" applyAlignment="1">
      <alignment horizontal="left"/>
    </xf>
    <xf numFmtId="0" fontId="0" fillId="0" borderId="44" xfId="0" applyBorder="1" applyAlignment="1">
      <alignment horizontal="left"/>
    </xf>
    <xf numFmtId="0" fontId="0" fillId="0" borderId="42" xfId="0" applyBorder="1" applyAlignment="1">
      <alignment/>
    </xf>
    <xf numFmtId="0" fontId="8" fillId="0" borderId="0" xfId="0" applyFont="1" applyBorder="1" applyAlignment="1">
      <alignment horizontal="center"/>
    </xf>
    <xf numFmtId="0" fontId="0" fillId="0" borderId="16" xfId="0" applyBorder="1" applyAlignment="1">
      <alignment horizontal="center" textRotation="90"/>
    </xf>
    <xf numFmtId="0" fontId="0" fillId="0" borderId="40" xfId="0" applyBorder="1" applyAlignment="1">
      <alignment horizontal="center" textRotation="90"/>
    </xf>
    <xf numFmtId="0" fontId="1" fillId="0" borderId="11" xfId="0" applyFont="1" applyBorder="1" applyAlignment="1">
      <alignment/>
    </xf>
    <xf numFmtId="2" fontId="0" fillId="0" borderId="44" xfId="0" applyNumberFormat="1" applyBorder="1" applyAlignment="1">
      <alignment horizontal="center"/>
    </xf>
    <xf numFmtId="1" fontId="0" fillId="0" borderId="30" xfId="0" applyNumberFormat="1" applyBorder="1" applyAlignment="1">
      <alignment horizontal="center"/>
    </xf>
    <xf numFmtId="1" fontId="0" fillId="0" borderId="31" xfId="0" applyNumberFormat="1" applyBorder="1" applyAlignment="1">
      <alignment horizontal="center"/>
    </xf>
    <xf numFmtId="1" fontId="0" fillId="0" borderId="45" xfId="0" applyNumberFormat="1" applyBorder="1" applyAlignment="1">
      <alignment horizontal="center"/>
    </xf>
    <xf numFmtId="1" fontId="0" fillId="0" borderId="46" xfId="0" applyNumberFormat="1" applyBorder="1" applyAlignment="1">
      <alignment horizontal="center"/>
    </xf>
    <xf numFmtId="0" fontId="0" fillId="0" borderId="16" xfId="0" applyBorder="1" applyAlignment="1">
      <alignment textRotation="90"/>
    </xf>
    <xf numFmtId="0" fontId="0" fillId="0" borderId="47" xfId="0" applyBorder="1" applyAlignment="1">
      <alignment horizontal="center" textRotation="90"/>
    </xf>
    <xf numFmtId="0" fontId="0" fillId="0" borderId="15" xfId="0" applyBorder="1" applyAlignment="1">
      <alignment/>
    </xf>
    <xf numFmtId="0" fontId="0" fillId="0" borderId="48" xfId="0" applyBorder="1" applyAlignment="1">
      <alignment horizontal="center"/>
    </xf>
    <xf numFmtId="1" fontId="0" fillId="0" borderId="18" xfId="0" applyNumberFormat="1" applyBorder="1" applyAlignment="1">
      <alignment horizontal="center"/>
    </xf>
    <xf numFmtId="1" fontId="0" fillId="0" borderId="17" xfId="0" applyNumberFormat="1" applyBorder="1" applyAlignment="1">
      <alignment horizontal="center"/>
    </xf>
    <xf numFmtId="0" fontId="0" fillId="0" borderId="44" xfId="0" applyBorder="1" applyAlignment="1">
      <alignment/>
    </xf>
    <xf numFmtId="0" fontId="0" fillId="0" borderId="28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19" xfId="0" applyBorder="1" applyAlignment="1">
      <alignment horizontal="center"/>
    </xf>
    <xf numFmtId="49" fontId="0" fillId="0" borderId="18" xfId="0" applyNumberFormat="1" applyBorder="1" applyAlignment="1">
      <alignment horizontal="center"/>
    </xf>
    <xf numFmtId="0" fontId="0" fillId="0" borderId="17" xfId="0" applyBorder="1" applyAlignment="1">
      <alignment/>
    </xf>
    <xf numFmtId="0" fontId="0" fillId="0" borderId="20" xfId="0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17" xfId="0" applyFont="1" applyBorder="1" applyAlignment="1">
      <alignment textRotation="90"/>
    </xf>
    <xf numFmtId="0" fontId="4" fillId="0" borderId="20" xfId="0" applyFont="1" applyBorder="1" applyAlignment="1">
      <alignment/>
    </xf>
    <xf numFmtId="2" fontId="0" fillId="0" borderId="21" xfId="0" applyNumberForma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2" fontId="6" fillId="0" borderId="42" xfId="0" applyNumberFormat="1" applyFont="1" applyBorder="1" applyAlignment="1">
      <alignment horizontal="center"/>
    </xf>
    <xf numFmtId="2" fontId="6" fillId="0" borderId="29" xfId="0" applyNumberFormat="1" applyFont="1" applyBorder="1" applyAlignment="1">
      <alignment horizontal="center"/>
    </xf>
    <xf numFmtId="2" fontId="6" fillId="0" borderId="20" xfId="0" applyNumberFormat="1" applyFont="1" applyBorder="1" applyAlignment="1">
      <alignment horizontal="center"/>
    </xf>
    <xf numFmtId="2" fontId="6" fillId="0" borderId="28" xfId="0" applyNumberFormat="1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51" xfId="0" applyFont="1" applyBorder="1" applyAlignment="1">
      <alignment horizontal="center"/>
    </xf>
    <xf numFmtId="0" fontId="0" fillId="0" borderId="0" xfId="0" applyFont="1" applyBorder="1" applyAlignment="1">
      <alignment textRotation="90"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2" fontId="0" fillId="0" borderId="0" xfId="0" applyNumberFormat="1" applyBorder="1" applyAlignment="1">
      <alignment/>
    </xf>
    <xf numFmtId="2" fontId="0" fillId="0" borderId="0" xfId="0" applyNumberFormat="1" applyBorder="1" applyAlignment="1">
      <alignment horizontal="center"/>
    </xf>
    <xf numFmtId="0" fontId="0" fillId="0" borderId="0" xfId="0" applyFill="1" applyBorder="1" applyAlignment="1">
      <alignment/>
    </xf>
    <xf numFmtId="0" fontId="8" fillId="0" borderId="52" xfId="0" applyFont="1" applyBorder="1" applyAlignment="1">
      <alignment horizontal="center"/>
    </xf>
    <xf numFmtId="0" fontId="0" fillId="0" borderId="52" xfId="0" applyBorder="1" applyAlignment="1">
      <alignment horizontal="center"/>
    </xf>
    <xf numFmtId="0" fontId="8" fillId="0" borderId="53" xfId="0" applyFont="1" applyBorder="1" applyAlignment="1">
      <alignment horizontal="center"/>
    </xf>
    <xf numFmtId="0" fontId="0" fillId="0" borderId="54" xfId="0" applyBorder="1" applyAlignment="1">
      <alignment/>
    </xf>
    <xf numFmtId="0" fontId="0" fillId="0" borderId="55" xfId="0" applyBorder="1" applyAlignment="1">
      <alignment horizontal="center"/>
    </xf>
    <xf numFmtId="0" fontId="0" fillId="0" borderId="55" xfId="0" applyBorder="1" applyAlignment="1">
      <alignment/>
    </xf>
    <xf numFmtId="0" fontId="0" fillId="0" borderId="54" xfId="0" applyBorder="1" applyAlignment="1">
      <alignment horizontal="center"/>
    </xf>
    <xf numFmtId="0" fontId="4" fillId="0" borderId="26" xfId="0" applyFont="1" applyBorder="1" applyAlignment="1">
      <alignment horizontal="left"/>
    </xf>
    <xf numFmtId="0" fontId="0" fillId="0" borderId="56" xfId="0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0" fillId="0" borderId="57" xfId="0" applyBorder="1" applyAlignment="1">
      <alignment/>
    </xf>
    <xf numFmtId="0" fontId="0" fillId="0" borderId="58" xfId="0" applyBorder="1" applyAlignment="1">
      <alignment horizontal="center"/>
    </xf>
    <xf numFmtId="0" fontId="0" fillId="0" borderId="25" xfId="0" applyBorder="1" applyAlignment="1">
      <alignment textRotation="90"/>
    </xf>
    <xf numFmtId="0" fontId="6" fillId="0" borderId="25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13" xfId="0" applyFont="1" applyBorder="1" applyAlignment="1">
      <alignment/>
    </xf>
    <xf numFmtId="0" fontId="6" fillId="0" borderId="26" xfId="0" applyFont="1" applyBorder="1" applyAlignment="1">
      <alignment/>
    </xf>
    <xf numFmtId="0" fontId="6" fillId="0" borderId="21" xfId="0" applyFont="1" applyBorder="1" applyAlignment="1">
      <alignment/>
    </xf>
    <xf numFmtId="0" fontId="6" fillId="0" borderId="21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27" xfId="0" applyFont="1" applyBorder="1" applyAlignment="1">
      <alignment/>
    </xf>
    <xf numFmtId="180" fontId="6" fillId="0" borderId="30" xfId="0" applyNumberFormat="1" applyFont="1" applyBorder="1" applyAlignment="1">
      <alignment horizontal="center"/>
    </xf>
    <xf numFmtId="180" fontId="6" fillId="0" borderId="18" xfId="0" applyNumberFormat="1" applyFont="1" applyBorder="1" applyAlignment="1">
      <alignment horizontal="center"/>
    </xf>
    <xf numFmtId="180" fontId="6" fillId="0" borderId="31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180" fontId="0" fillId="0" borderId="18" xfId="0" applyNumberFormat="1" applyBorder="1" applyAlignment="1">
      <alignment horizontal="center"/>
    </xf>
    <xf numFmtId="180" fontId="0" fillId="0" borderId="44" xfId="0" applyNumberFormat="1" applyBorder="1" applyAlignment="1">
      <alignment horizontal="center"/>
    </xf>
    <xf numFmtId="0" fontId="0" fillId="0" borderId="59" xfId="0" applyBorder="1" applyAlignment="1">
      <alignment horizontal="center"/>
    </xf>
    <xf numFmtId="0" fontId="1" fillId="0" borderId="0" xfId="0" applyFont="1" applyAlignment="1">
      <alignment horizontal="left"/>
    </xf>
    <xf numFmtId="0" fontId="9" fillId="0" borderId="30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0" fillId="0" borderId="55" xfId="0" applyBorder="1" applyAlignment="1">
      <alignment horizontal="center" vertical="center"/>
    </xf>
    <xf numFmtId="0" fontId="0" fillId="0" borderId="55" xfId="0" applyBorder="1" applyAlignment="1">
      <alignment horizontal="left"/>
    </xf>
    <xf numFmtId="1" fontId="0" fillId="0" borderId="60" xfId="0" applyNumberFormat="1" applyBorder="1" applyAlignment="1">
      <alignment horizontal="center"/>
    </xf>
    <xf numFmtId="2" fontId="0" fillId="0" borderId="55" xfId="0" applyNumberFormat="1" applyBorder="1" applyAlignment="1">
      <alignment horizontal="center"/>
    </xf>
    <xf numFmtId="1" fontId="0" fillId="0" borderId="49" xfId="0" applyNumberFormat="1" applyBorder="1" applyAlignment="1">
      <alignment horizontal="center"/>
    </xf>
    <xf numFmtId="180" fontId="0" fillId="0" borderId="55" xfId="0" applyNumberFormat="1" applyBorder="1" applyAlignment="1">
      <alignment horizontal="center"/>
    </xf>
    <xf numFmtId="0" fontId="0" fillId="0" borderId="14" xfId="0" applyFont="1" applyBorder="1" applyAlignment="1">
      <alignment horizontal="center" textRotation="90"/>
    </xf>
    <xf numFmtId="0" fontId="0" fillId="0" borderId="17" xfId="0" applyBorder="1" applyAlignment="1">
      <alignment textRotation="90"/>
    </xf>
    <xf numFmtId="0" fontId="0" fillId="0" borderId="17" xfId="0" applyBorder="1" applyAlignment="1">
      <alignment horizontal="center" textRotation="90"/>
    </xf>
    <xf numFmtId="0" fontId="0" fillId="0" borderId="43" xfId="0" applyBorder="1" applyAlignment="1">
      <alignment horizontal="center" textRotation="90"/>
    </xf>
    <xf numFmtId="0" fontId="0" fillId="0" borderId="61" xfId="0" applyBorder="1" applyAlignment="1">
      <alignment/>
    </xf>
    <xf numFmtId="0" fontId="0" fillId="0" borderId="54" xfId="0" applyBorder="1" applyAlignment="1">
      <alignment horizontal="left"/>
    </xf>
    <xf numFmtId="0" fontId="0" fillId="0" borderId="62" xfId="0" applyBorder="1" applyAlignment="1">
      <alignment horizontal="center"/>
    </xf>
    <xf numFmtId="0" fontId="0" fillId="0" borderId="44" xfId="0" applyBorder="1" applyAlignment="1">
      <alignment horizontal="center" vertical="center"/>
    </xf>
    <xf numFmtId="182" fontId="0" fillId="0" borderId="11" xfId="0" applyNumberFormat="1" applyBorder="1" applyAlignment="1">
      <alignment horizontal="left"/>
    </xf>
    <xf numFmtId="182" fontId="0" fillId="0" borderId="0" xfId="0" applyNumberForma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82" fontId="0" fillId="0" borderId="0" xfId="0" applyNumberFormat="1" applyAlignment="1">
      <alignment horizontal="left"/>
    </xf>
    <xf numFmtId="0" fontId="0" fillId="0" borderId="11" xfId="0" applyBorder="1" applyAlignment="1">
      <alignment horizontal="right"/>
    </xf>
    <xf numFmtId="0" fontId="0" fillId="0" borderId="60" xfId="0" applyBorder="1" applyAlignment="1">
      <alignment horizontal="center"/>
    </xf>
    <xf numFmtId="0" fontId="0" fillId="0" borderId="41" xfId="0" applyBorder="1" applyAlignment="1">
      <alignment horizontal="center" textRotation="90"/>
    </xf>
    <xf numFmtId="0" fontId="5" fillId="0" borderId="11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0" fillId="0" borderId="11" xfId="0" applyBorder="1" applyAlignment="1">
      <alignment horizontal="center" textRotation="90"/>
    </xf>
    <xf numFmtId="0" fontId="0" fillId="0" borderId="45" xfId="0" applyBorder="1" applyAlignment="1">
      <alignment textRotation="90"/>
    </xf>
    <xf numFmtId="0" fontId="0" fillId="0" borderId="44" xfId="0" applyBorder="1" applyAlignment="1">
      <alignment textRotation="90"/>
    </xf>
    <xf numFmtId="0" fontId="0" fillId="0" borderId="46" xfId="0" applyBorder="1" applyAlignment="1">
      <alignment textRotation="90"/>
    </xf>
    <xf numFmtId="0" fontId="0" fillId="0" borderId="0" xfId="0" applyAlignment="1">
      <alignment textRotation="90"/>
    </xf>
    <xf numFmtId="0" fontId="0" fillId="0" borderId="38" xfId="0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64" xfId="0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53" fillId="0" borderId="42" xfId="0" applyFont="1" applyBorder="1" applyAlignment="1">
      <alignment horizontal="center"/>
    </xf>
    <xf numFmtId="0" fontId="0" fillId="0" borderId="18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1" fillId="0" borderId="65" xfId="0" applyFont="1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" fillId="0" borderId="66" xfId="0" applyFon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1" fillId="0" borderId="67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/>
    </xf>
    <xf numFmtId="0" fontId="9" fillId="0" borderId="39" xfId="0" applyFont="1" applyBorder="1" applyAlignment="1">
      <alignment horizontal="center"/>
    </xf>
    <xf numFmtId="0" fontId="6" fillId="0" borderId="42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54" fillId="0" borderId="42" xfId="0" applyFont="1" applyBorder="1" applyAlignment="1">
      <alignment horizontal="center"/>
    </xf>
    <xf numFmtId="0" fontId="54" fillId="0" borderId="29" xfId="0" applyFont="1" applyBorder="1" applyAlignment="1">
      <alignment horizontal="center"/>
    </xf>
    <xf numFmtId="0" fontId="54" fillId="0" borderId="20" xfId="0" applyFont="1" applyBorder="1" applyAlignment="1">
      <alignment horizontal="center"/>
    </xf>
    <xf numFmtId="0" fontId="54" fillId="0" borderId="28" xfId="0" applyFont="1" applyBorder="1" applyAlignment="1">
      <alignment horizontal="center"/>
    </xf>
    <xf numFmtId="0" fontId="53" fillId="0" borderId="42" xfId="0" applyFont="1" applyBorder="1" applyAlignment="1">
      <alignment horizontal="center" vertical="center"/>
    </xf>
    <xf numFmtId="0" fontId="6" fillId="0" borderId="61" xfId="0" applyFont="1" applyBorder="1" applyAlignment="1">
      <alignment horizontal="center"/>
    </xf>
    <xf numFmtId="0" fontId="0" fillId="0" borderId="58" xfId="0" applyBorder="1" applyAlignment="1">
      <alignment textRotation="90"/>
    </xf>
    <xf numFmtId="0" fontId="1" fillId="0" borderId="66" xfId="0" applyFont="1" applyBorder="1" applyAlignment="1">
      <alignment horizontal="center"/>
    </xf>
    <xf numFmtId="0" fontId="1" fillId="0" borderId="65" xfId="0" applyFont="1" applyBorder="1" applyAlignment="1">
      <alignment horizontal="center"/>
    </xf>
    <xf numFmtId="0" fontId="1" fillId="0" borderId="67" xfId="0" applyFont="1" applyBorder="1" applyAlignment="1">
      <alignment horizontal="center"/>
    </xf>
    <xf numFmtId="0" fontId="53" fillId="0" borderId="28" xfId="0" applyFont="1" applyBorder="1" applyAlignment="1">
      <alignment horizontal="center"/>
    </xf>
    <xf numFmtId="0" fontId="53" fillId="0" borderId="29" xfId="0" applyFont="1" applyBorder="1" applyAlignment="1">
      <alignment horizontal="center"/>
    </xf>
    <xf numFmtId="0" fontId="53" fillId="0" borderId="20" xfId="0" applyFont="1" applyBorder="1" applyAlignment="1">
      <alignment horizontal="center"/>
    </xf>
    <xf numFmtId="2" fontId="6" fillId="0" borderId="26" xfId="0" applyNumberFormat="1" applyFont="1" applyBorder="1" applyAlignment="1">
      <alignment horizontal="center"/>
    </xf>
    <xf numFmtId="2" fontId="6" fillId="0" borderId="21" xfId="0" applyNumberFormat="1" applyFont="1" applyBorder="1" applyAlignment="1">
      <alignment horizontal="center"/>
    </xf>
    <xf numFmtId="0" fontId="8" fillId="0" borderId="0" xfId="0" applyFont="1" applyAlignment="1">
      <alignment horizontal="right"/>
    </xf>
    <xf numFmtId="0" fontId="53" fillId="0" borderId="29" xfId="0" applyFont="1" applyBorder="1" applyAlignment="1">
      <alignment horizontal="center" vertical="center"/>
    </xf>
    <xf numFmtId="0" fontId="53" fillId="0" borderId="20" xfId="0" applyFont="1" applyBorder="1" applyAlignment="1">
      <alignment horizontal="center" vertical="center"/>
    </xf>
    <xf numFmtId="0" fontId="53" fillId="0" borderId="28" xfId="0" applyFont="1" applyBorder="1" applyAlignment="1">
      <alignment horizontal="center" vertical="center"/>
    </xf>
    <xf numFmtId="183" fontId="0" fillId="0" borderId="11" xfId="0" applyNumberFormat="1" applyBorder="1" applyAlignment="1">
      <alignment horizontal="left"/>
    </xf>
    <xf numFmtId="0" fontId="53" fillId="0" borderId="26" xfId="0" applyFont="1" applyBorder="1" applyAlignment="1">
      <alignment/>
    </xf>
    <xf numFmtId="0" fontId="53" fillId="0" borderId="21" xfId="0" applyFont="1" applyBorder="1" applyAlignment="1">
      <alignment/>
    </xf>
    <xf numFmtId="0" fontId="53" fillId="0" borderId="27" xfId="0" applyFont="1" applyBorder="1" applyAlignment="1">
      <alignment/>
    </xf>
    <xf numFmtId="0" fontId="53" fillId="0" borderId="25" xfId="0" applyFont="1" applyBorder="1" applyAlignment="1">
      <alignment/>
    </xf>
    <xf numFmtId="0" fontId="53" fillId="0" borderId="0" xfId="0" applyFont="1" applyBorder="1" applyAlignment="1">
      <alignment/>
    </xf>
    <xf numFmtId="0" fontId="53" fillId="0" borderId="0" xfId="0" applyFont="1" applyBorder="1" applyAlignment="1">
      <alignment horizontal="center"/>
    </xf>
    <xf numFmtId="0" fontId="53" fillId="0" borderId="13" xfId="0" applyFont="1" applyBorder="1" applyAlignment="1">
      <alignment/>
    </xf>
    <xf numFmtId="0" fontId="53" fillId="0" borderId="0" xfId="0" applyFont="1" applyAlignment="1">
      <alignment/>
    </xf>
    <xf numFmtId="0" fontId="53" fillId="0" borderId="0" xfId="0" applyFont="1" applyAlignment="1">
      <alignment horizontal="center"/>
    </xf>
    <xf numFmtId="0" fontId="55" fillId="0" borderId="26" xfId="0" applyFont="1" applyBorder="1" applyAlignment="1">
      <alignment/>
    </xf>
    <xf numFmtId="0" fontId="53" fillId="0" borderId="21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21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4" fillId="0" borderId="0" xfId="0" applyFont="1" applyAlignment="1">
      <alignment/>
    </xf>
    <xf numFmtId="0" fontId="4" fillId="0" borderId="25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26" xfId="0" applyFont="1" applyBorder="1" applyAlignment="1">
      <alignment/>
    </xf>
    <xf numFmtId="0" fontId="0" fillId="0" borderId="59" xfId="0" applyBorder="1" applyAlignment="1">
      <alignment horizontal="left"/>
    </xf>
    <xf numFmtId="0" fontId="0" fillId="0" borderId="68" xfId="0" applyBorder="1" applyAlignment="1">
      <alignment horizontal="center"/>
    </xf>
    <xf numFmtId="2" fontId="0" fillId="0" borderId="60" xfId="0" applyNumberFormat="1" applyBorder="1" applyAlignment="1">
      <alignment horizontal="center"/>
    </xf>
    <xf numFmtId="2" fontId="0" fillId="0" borderId="49" xfId="0" applyNumberFormat="1" applyBorder="1" applyAlignment="1">
      <alignment horizontal="center"/>
    </xf>
    <xf numFmtId="2" fontId="0" fillId="0" borderId="30" xfId="0" applyNumberFormat="1" applyBorder="1" applyAlignment="1">
      <alignment horizontal="center"/>
    </xf>
    <xf numFmtId="2" fontId="0" fillId="0" borderId="31" xfId="0" applyNumberFormat="1" applyBorder="1" applyAlignment="1">
      <alignment horizontal="center"/>
    </xf>
    <xf numFmtId="2" fontId="0" fillId="0" borderId="64" xfId="0" applyNumberFormat="1" applyBorder="1" applyAlignment="1">
      <alignment horizontal="center"/>
    </xf>
    <xf numFmtId="2" fontId="0" fillId="0" borderId="59" xfId="0" applyNumberFormat="1" applyBorder="1" applyAlignment="1">
      <alignment horizontal="center"/>
    </xf>
    <xf numFmtId="2" fontId="0" fillId="0" borderId="69" xfId="0" applyNumberFormat="1" applyBorder="1" applyAlignment="1">
      <alignment horizontal="center"/>
    </xf>
    <xf numFmtId="2" fontId="0" fillId="0" borderId="45" xfId="0" applyNumberFormat="1" applyBorder="1" applyAlignment="1">
      <alignment horizontal="center"/>
    </xf>
    <xf numFmtId="2" fontId="0" fillId="0" borderId="46" xfId="0" applyNumberForma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0" fontId="54" fillId="0" borderId="20" xfId="0" applyFont="1" applyBorder="1" applyAlignment="1">
      <alignment/>
    </xf>
    <xf numFmtId="0" fontId="54" fillId="0" borderId="42" xfId="0" applyFont="1" applyBorder="1" applyAlignment="1">
      <alignment/>
    </xf>
    <xf numFmtId="0" fontId="54" fillId="0" borderId="0" xfId="0" applyFont="1" applyBorder="1" applyAlignment="1">
      <alignment horizontal="center"/>
    </xf>
    <xf numFmtId="0" fontId="54" fillId="0" borderId="0" xfId="0" applyFont="1" applyBorder="1" applyAlignment="1">
      <alignment/>
    </xf>
    <xf numFmtId="0" fontId="54" fillId="0" borderId="0" xfId="0" applyFont="1" applyAlignment="1">
      <alignment/>
    </xf>
    <xf numFmtId="0" fontId="0" fillId="0" borderId="25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/>
    </xf>
    <xf numFmtId="2" fontId="1" fillId="0" borderId="30" xfId="0" applyNumberFormat="1" applyFont="1" applyBorder="1" applyAlignment="1">
      <alignment/>
    </xf>
    <xf numFmtId="0" fontId="1" fillId="0" borderId="18" xfId="0" applyFont="1" applyBorder="1" applyAlignment="1">
      <alignment/>
    </xf>
    <xf numFmtId="0" fontId="1" fillId="0" borderId="31" xfId="0" applyFont="1" applyBorder="1" applyAlignment="1">
      <alignment/>
    </xf>
    <xf numFmtId="0" fontId="1" fillId="0" borderId="30" xfId="0" applyFont="1" applyBorder="1" applyAlignment="1">
      <alignment/>
    </xf>
    <xf numFmtId="0" fontId="56" fillId="0" borderId="18" xfId="0" applyFont="1" applyBorder="1" applyAlignment="1">
      <alignment horizontal="center"/>
    </xf>
    <xf numFmtId="0" fontId="10" fillId="0" borderId="52" xfId="0" applyFont="1" applyBorder="1" applyAlignment="1">
      <alignment horizontal="center"/>
    </xf>
    <xf numFmtId="0" fontId="11" fillId="0" borderId="52" xfId="0" applyFont="1" applyBorder="1" applyAlignment="1">
      <alignment horizontal="center"/>
    </xf>
    <xf numFmtId="0" fontId="0" fillId="0" borderId="48" xfId="0" applyBorder="1" applyAlignment="1">
      <alignment horizontal="center" vertical="center" textRotation="90"/>
    </xf>
    <xf numFmtId="0" fontId="0" fillId="0" borderId="40" xfId="0" applyBorder="1" applyAlignment="1">
      <alignment horizontal="center" vertical="center" textRotation="90"/>
    </xf>
    <xf numFmtId="0" fontId="0" fillId="0" borderId="41" xfId="0" applyBorder="1" applyAlignment="1">
      <alignment horizontal="center" vertical="center" textRotation="90"/>
    </xf>
    <xf numFmtId="0" fontId="0" fillId="0" borderId="28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70" xfId="0" applyBorder="1" applyAlignment="1">
      <alignment horizontal="center" vertical="center" textRotation="90" wrapText="1"/>
    </xf>
    <xf numFmtId="0" fontId="0" fillId="0" borderId="71" xfId="0" applyBorder="1" applyAlignment="1">
      <alignment horizontal="center" vertical="center" textRotation="90" wrapText="1"/>
    </xf>
    <xf numFmtId="0" fontId="0" fillId="0" borderId="40" xfId="0" applyBorder="1" applyAlignment="1">
      <alignment horizontal="center" vertical="center" textRotation="90" wrapText="1"/>
    </xf>
    <xf numFmtId="0" fontId="0" fillId="0" borderId="41" xfId="0" applyBorder="1" applyAlignment="1">
      <alignment horizontal="center" vertical="center" textRotation="90" wrapText="1"/>
    </xf>
    <xf numFmtId="0" fontId="0" fillId="0" borderId="47" xfId="0" applyBorder="1" applyAlignment="1">
      <alignment horizontal="center" vertical="center" textRotation="90" wrapText="1"/>
    </xf>
    <xf numFmtId="0" fontId="0" fillId="0" borderId="43" xfId="0" applyBorder="1" applyAlignment="1">
      <alignment horizontal="center" vertical="center" textRotation="90" wrapText="1"/>
    </xf>
    <xf numFmtId="0" fontId="0" fillId="0" borderId="48" xfId="0" applyBorder="1" applyAlignment="1">
      <alignment horizontal="center" vertical="center" textRotation="90" wrapText="1"/>
    </xf>
    <xf numFmtId="0" fontId="0" fillId="0" borderId="48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72" xfId="0" applyBorder="1" applyAlignment="1">
      <alignment horizontal="center" vertical="center" textRotation="90"/>
    </xf>
    <xf numFmtId="0" fontId="0" fillId="0" borderId="70" xfId="0" applyBorder="1" applyAlignment="1">
      <alignment horizontal="center" vertical="center" textRotation="90"/>
    </xf>
    <xf numFmtId="0" fontId="0" fillId="0" borderId="71" xfId="0" applyBorder="1" applyAlignment="1">
      <alignment horizontal="center" vertical="center" textRotation="90"/>
    </xf>
    <xf numFmtId="0" fontId="0" fillId="0" borderId="48" xfId="0" applyBorder="1" applyAlignment="1">
      <alignment horizontal="center" wrapText="1"/>
    </xf>
    <xf numFmtId="0" fontId="0" fillId="0" borderId="41" xfId="0" applyBorder="1" applyAlignment="1">
      <alignment horizontal="center" wrapText="1"/>
    </xf>
    <xf numFmtId="0" fontId="0" fillId="0" borderId="73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74" xfId="0" applyBorder="1" applyAlignment="1">
      <alignment horizontal="center"/>
    </xf>
    <xf numFmtId="0" fontId="0" fillId="0" borderId="72" xfId="0" applyBorder="1" applyAlignment="1">
      <alignment horizontal="center" vertical="center" wrapText="1"/>
    </xf>
    <xf numFmtId="0" fontId="0" fillId="0" borderId="71" xfId="0" applyBorder="1" applyAlignment="1">
      <alignment horizontal="center" vertical="center" wrapText="1"/>
    </xf>
    <xf numFmtId="0" fontId="1" fillId="0" borderId="75" xfId="0" applyFont="1" applyBorder="1" applyAlignment="1">
      <alignment horizontal="center" vertical="center" textRotation="90"/>
    </xf>
    <xf numFmtId="0" fontId="1" fillId="0" borderId="76" xfId="0" applyFont="1" applyBorder="1" applyAlignment="1">
      <alignment horizontal="center" vertical="center" textRotation="90"/>
    </xf>
    <xf numFmtId="0" fontId="1" fillId="0" borderId="77" xfId="0" applyFont="1" applyBorder="1" applyAlignment="1">
      <alignment horizontal="center" vertical="center" textRotation="90"/>
    </xf>
    <xf numFmtId="0" fontId="0" fillId="0" borderId="60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7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26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79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73" xfId="0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0" fillId="0" borderId="74" xfId="0" applyBorder="1" applyAlignment="1">
      <alignment horizontal="center" vertical="center" wrapText="1"/>
    </xf>
    <xf numFmtId="0" fontId="0" fillId="0" borderId="80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81" xfId="0" applyBorder="1" applyAlignment="1">
      <alignment horizontal="center" vertical="center" textRotation="90"/>
    </xf>
    <xf numFmtId="0" fontId="0" fillId="0" borderId="77" xfId="0" applyBorder="1" applyAlignment="1">
      <alignment horizontal="center" vertical="center" textRotation="90"/>
    </xf>
    <xf numFmtId="0" fontId="0" fillId="0" borderId="2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72" xfId="0" applyBorder="1" applyAlignment="1">
      <alignment horizontal="center" vertical="center" textRotation="90" wrapText="1"/>
    </xf>
    <xf numFmtId="0" fontId="0" fillId="0" borderId="64" xfId="0" applyBorder="1" applyAlignment="1">
      <alignment horizontal="center" vertical="center" textRotation="90"/>
    </xf>
    <xf numFmtId="0" fontId="0" fillId="0" borderId="69" xfId="0" applyBorder="1" applyAlignment="1">
      <alignment horizontal="center" vertical="center" textRotation="90"/>
    </xf>
    <xf numFmtId="0" fontId="0" fillId="0" borderId="43" xfId="0" applyBorder="1" applyAlignment="1">
      <alignment horizontal="center" vertical="center" textRotation="90"/>
    </xf>
    <xf numFmtId="0" fontId="0" fillId="0" borderId="59" xfId="0" applyBorder="1" applyAlignment="1">
      <alignment horizontal="center" vertical="center" textRotation="90"/>
    </xf>
    <xf numFmtId="0" fontId="0" fillId="0" borderId="50" xfId="0" applyBorder="1" applyAlignment="1">
      <alignment horizontal="center"/>
    </xf>
    <xf numFmtId="0" fontId="0" fillId="0" borderId="82" xfId="0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742950</xdr:colOff>
      <xdr:row>4</xdr:row>
      <xdr:rowOff>266700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76600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371475</xdr:colOff>
      <xdr:row>4</xdr:row>
      <xdr:rowOff>381000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67075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1143000</xdr:colOff>
      <xdr:row>4</xdr:row>
      <xdr:rowOff>371475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67075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1419225</xdr:colOff>
      <xdr:row>5</xdr:row>
      <xdr:rowOff>152400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343275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1228725</xdr:colOff>
      <xdr:row>4</xdr:row>
      <xdr:rowOff>76200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343275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1219200</xdr:colOff>
      <xdr:row>4</xdr:row>
      <xdr:rowOff>85725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33375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1638300</xdr:colOff>
      <xdr:row>4</xdr:row>
      <xdr:rowOff>190500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33375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1466850</xdr:colOff>
      <xdr:row>4</xdr:row>
      <xdr:rowOff>114300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33375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485775</xdr:colOff>
      <xdr:row>3</xdr:row>
      <xdr:rowOff>342900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67075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C9B00"/>
  </sheetPr>
  <dimension ref="A1:AP34"/>
  <sheetViews>
    <sheetView showGridLines="0" showZeros="0" tabSelected="1" zoomScale="90" zoomScaleNormal="90" zoomScalePageLayoutView="0" workbookViewId="0" topLeftCell="A1">
      <selection activeCell="B66" sqref="B66"/>
    </sheetView>
  </sheetViews>
  <sheetFormatPr defaultColWidth="9.00390625" defaultRowHeight="12.75"/>
  <cols>
    <col min="1" max="1" width="4.125" style="0" customWidth="1"/>
    <col min="2" max="2" width="18.75390625" style="0" customWidth="1"/>
    <col min="3" max="3" width="4.75390625" style="0" customWidth="1"/>
    <col min="4" max="4" width="5.625" style="0" customWidth="1"/>
    <col min="5" max="5" width="29.25390625" style="0" customWidth="1"/>
    <col min="6" max="6" width="15.75390625" style="0" bestFit="1" customWidth="1"/>
    <col min="7" max="7" width="7.25390625" style="0" customWidth="1"/>
    <col min="8" max="8" width="6.375" style="0" customWidth="1"/>
    <col min="9" max="13" width="3.125" style="0" customWidth="1"/>
    <col min="14" max="14" width="5.25390625" style="0" customWidth="1"/>
    <col min="15" max="15" width="5.375" style="0" customWidth="1"/>
    <col min="16" max="16" width="6.625" style="0" customWidth="1"/>
    <col min="17" max="17" width="4.25390625" style="0" customWidth="1"/>
    <col min="18" max="18" width="5.375" style="0" customWidth="1"/>
    <col min="19" max="19" width="5.125" style="0" customWidth="1"/>
    <col min="20" max="20" width="5.375" style="0" customWidth="1"/>
    <col min="21" max="21" width="4.125" style="0" customWidth="1"/>
    <col min="22" max="22" width="5.125" style="0" customWidth="1"/>
    <col min="23" max="23" width="5.25390625" style="0" customWidth="1"/>
    <col min="24" max="24" width="5.375" style="0" customWidth="1"/>
    <col min="25" max="25" width="4.00390625" style="0" customWidth="1"/>
    <col min="26" max="26" width="5.00390625" style="0" customWidth="1"/>
    <col min="27" max="27" width="5.125" style="0" customWidth="1"/>
    <col min="28" max="28" width="5.375" style="0" customWidth="1"/>
    <col min="29" max="29" width="3.875" style="0" customWidth="1"/>
    <col min="30" max="30" width="5.25390625" style="0" customWidth="1"/>
    <col min="31" max="31" width="7.00390625" style="0" customWidth="1"/>
    <col min="32" max="32" width="6.375" style="0" customWidth="1"/>
    <col min="33" max="35" width="4.375" style="0" customWidth="1"/>
    <col min="36" max="36" width="8.125" style="0" customWidth="1"/>
    <col min="37" max="37" width="5.25390625" style="0" customWidth="1"/>
  </cols>
  <sheetData>
    <row r="1" spans="2:20" ht="50.25" customHeight="1">
      <c r="B1" s="1" t="s">
        <v>8</v>
      </c>
      <c r="C1" s="1"/>
      <c r="T1" s="2" t="s">
        <v>9</v>
      </c>
    </row>
    <row r="2" spans="1:24" ht="15.75">
      <c r="A2" t="s">
        <v>144</v>
      </c>
      <c r="Q2" s="3" t="s">
        <v>11</v>
      </c>
      <c r="X2" s="2" t="s">
        <v>3</v>
      </c>
    </row>
    <row r="3" spans="2:3" ht="12.75">
      <c r="B3" s="198">
        <v>43240</v>
      </c>
      <c r="C3" s="15"/>
    </row>
    <row r="4" spans="14:21" ht="15.75">
      <c r="N4" s="2"/>
      <c r="U4" s="200" t="s">
        <v>12</v>
      </c>
    </row>
    <row r="5" spans="17:21" ht="35.25" customHeight="1">
      <c r="Q5" s="4"/>
      <c r="U5" s="199" t="s">
        <v>13</v>
      </c>
    </row>
    <row r="6" spans="1:42" ht="13.5" thickBot="1">
      <c r="A6" s="19"/>
      <c r="B6" s="197">
        <v>43240</v>
      </c>
      <c r="C6" s="19"/>
      <c r="D6" s="19"/>
      <c r="E6" s="19"/>
      <c r="F6" s="19"/>
      <c r="G6" s="19" t="s">
        <v>162</v>
      </c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202" t="s">
        <v>156</v>
      </c>
      <c r="AB6" s="206">
        <v>19</v>
      </c>
      <c r="AC6" s="19" t="s">
        <v>157</v>
      </c>
      <c r="AD6" s="100"/>
      <c r="AE6" s="19"/>
      <c r="AF6" s="19"/>
      <c r="AG6" s="19"/>
      <c r="AH6" s="19"/>
      <c r="AI6" s="19"/>
      <c r="AJ6" s="19"/>
      <c r="AK6" s="19"/>
      <c r="AL6" s="24"/>
      <c r="AM6" s="24"/>
      <c r="AN6" s="24"/>
      <c r="AO6" s="24"/>
      <c r="AP6" s="24"/>
    </row>
    <row r="7" spans="1:42" ht="14.25" customHeight="1" thickBot="1" thickTop="1">
      <c r="A7" s="318" t="s">
        <v>141</v>
      </c>
      <c r="B7" s="321" t="s">
        <v>5</v>
      </c>
      <c r="C7" s="317" t="s">
        <v>158</v>
      </c>
      <c r="D7" s="318" t="s">
        <v>142</v>
      </c>
      <c r="E7" s="321" t="s">
        <v>6</v>
      </c>
      <c r="F7" s="321" t="s">
        <v>2</v>
      </c>
      <c r="G7" s="20" t="s">
        <v>17</v>
      </c>
      <c r="H7" s="20" t="s">
        <v>18</v>
      </c>
      <c r="I7" s="308" t="s">
        <v>153</v>
      </c>
      <c r="J7" s="309"/>
      <c r="K7" s="309"/>
      <c r="L7" s="309"/>
      <c r="M7" s="310"/>
      <c r="N7" s="7" t="s">
        <v>143</v>
      </c>
      <c r="O7" s="193"/>
      <c r="P7" s="148"/>
      <c r="Q7" s="151"/>
      <c r="R7" s="151"/>
      <c r="S7" s="151"/>
      <c r="T7" s="194" t="s">
        <v>20</v>
      </c>
      <c r="U7" s="151"/>
      <c r="V7" s="151"/>
      <c r="W7" s="151"/>
      <c r="X7" s="151"/>
      <c r="Y7" s="151"/>
      <c r="Z7" s="151"/>
      <c r="AA7" s="151"/>
      <c r="AB7" s="151"/>
      <c r="AC7" s="151"/>
      <c r="AD7" s="195"/>
      <c r="AE7" s="324" t="s">
        <v>30</v>
      </c>
      <c r="AF7" s="305" t="s">
        <v>31</v>
      </c>
      <c r="AG7" s="305" t="s">
        <v>159</v>
      </c>
      <c r="AH7" s="305" t="s">
        <v>160</v>
      </c>
      <c r="AI7" s="305" t="s">
        <v>161</v>
      </c>
      <c r="AJ7" s="305" t="s">
        <v>33</v>
      </c>
      <c r="AK7" s="305" t="s">
        <v>34</v>
      </c>
      <c r="AL7" s="24"/>
      <c r="AM7" s="24"/>
      <c r="AN7" s="24"/>
      <c r="AO7" s="24"/>
      <c r="AP7" s="24"/>
    </row>
    <row r="8" spans="1:42" ht="12.75" customHeight="1">
      <c r="A8" s="319"/>
      <c r="B8" s="322"/>
      <c r="C8" s="313"/>
      <c r="D8" s="319"/>
      <c r="E8" s="322"/>
      <c r="F8" s="322"/>
      <c r="G8" s="21" t="s">
        <v>22</v>
      </c>
      <c r="H8" s="21" t="s">
        <v>22</v>
      </c>
      <c r="I8" s="311" t="s">
        <v>136</v>
      </c>
      <c r="J8" s="313" t="s">
        <v>154</v>
      </c>
      <c r="K8" s="313" t="s">
        <v>138</v>
      </c>
      <c r="L8" s="313" t="s">
        <v>139</v>
      </c>
      <c r="M8" s="315" t="s">
        <v>155</v>
      </c>
      <c r="N8" s="9" t="s">
        <v>21</v>
      </c>
      <c r="O8" s="79"/>
      <c r="P8" s="38">
        <v>1</v>
      </c>
      <c r="Q8" s="38" t="s">
        <v>23</v>
      </c>
      <c r="R8" s="81"/>
      <c r="S8" s="79"/>
      <c r="T8" s="38">
        <v>2</v>
      </c>
      <c r="U8" s="38" t="s">
        <v>23</v>
      </c>
      <c r="V8" s="81"/>
      <c r="W8" s="79"/>
      <c r="X8" s="38">
        <v>3</v>
      </c>
      <c r="Y8" s="38" t="s">
        <v>23</v>
      </c>
      <c r="Z8" s="81"/>
      <c r="AA8" s="79"/>
      <c r="AB8" s="38">
        <v>4</v>
      </c>
      <c r="AC8" s="38" t="s">
        <v>23</v>
      </c>
      <c r="AD8" s="81"/>
      <c r="AE8" s="325"/>
      <c r="AF8" s="306"/>
      <c r="AG8" s="306"/>
      <c r="AH8" s="306"/>
      <c r="AI8" s="306"/>
      <c r="AJ8" s="306"/>
      <c r="AK8" s="306"/>
      <c r="AL8" s="24"/>
      <c r="AM8" s="24"/>
      <c r="AN8" s="24"/>
      <c r="AO8" s="24"/>
      <c r="AP8" s="24"/>
    </row>
    <row r="9" spans="1:42" ht="12.75" customHeight="1">
      <c r="A9" s="319"/>
      <c r="B9" s="322"/>
      <c r="C9" s="313"/>
      <c r="D9" s="319"/>
      <c r="E9" s="322"/>
      <c r="F9" s="322"/>
      <c r="G9" s="21"/>
      <c r="H9" s="21"/>
      <c r="I9" s="311"/>
      <c r="J9" s="313"/>
      <c r="K9" s="313"/>
      <c r="L9" s="313"/>
      <c r="M9" s="315"/>
      <c r="N9" s="9"/>
      <c r="O9" s="214"/>
      <c r="P9" s="178"/>
      <c r="Q9" s="178"/>
      <c r="R9" s="17"/>
      <c r="S9" s="214"/>
      <c r="T9" s="178"/>
      <c r="U9" s="178"/>
      <c r="V9" s="17"/>
      <c r="W9" s="214"/>
      <c r="X9" s="178"/>
      <c r="Y9" s="178"/>
      <c r="Z9" s="17"/>
      <c r="AA9" s="214"/>
      <c r="AB9" s="178"/>
      <c r="AC9" s="178"/>
      <c r="AD9" s="17"/>
      <c r="AE9" s="325"/>
      <c r="AF9" s="306"/>
      <c r="AG9" s="306"/>
      <c r="AH9" s="306"/>
      <c r="AI9" s="306"/>
      <c r="AJ9" s="306"/>
      <c r="AK9" s="306"/>
      <c r="AL9" s="24"/>
      <c r="AM9" s="24"/>
      <c r="AN9" s="24"/>
      <c r="AO9" s="24"/>
      <c r="AP9" s="24"/>
    </row>
    <row r="10" spans="1:42" ht="81" customHeight="1" thickBot="1">
      <c r="A10" s="320"/>
      <c r="B10" s="323"/>
      <c r="C10" s="314"/>
      <c r="D10" s="320"/>
      <c r="E10" s="323"/>
      <c r="F10" s="323"/>
      <c r="G10" s="23" t="s">
        <v>24</v>
      </c>
      <c r="H10" s="23" t="s">
        <v>25</v>
      </c>
      <c r="I10" s="312"/>
      <c r="J10" s="314"/>
      <c r="K10" s="314"/>
      <c r="L10" s="314"/>
      <c r="M10" s="316"/>
      <c r="N10" s="13"/>
      <c r="O10" s="189" t="s">
        <v>26</v>
      </c>
      <c r="P10" s="190" t="s">
        <v>27</v>
      </c>
      <c r="Q10" s="191" t="s">
        <v>28</v>
      </c>
      <c r="R10" s="192" t="s">
        <v>29</v>
      </c>
      <c r="S10" s="189" t="s">
        <v>26</v>
      </c>
      <c r="T10" s="190" t="s">
        <v>27</v>
      </c>
      <c r="U10" s="191" t="s">
        <v>28</v>
      </c>
      <c r="V10" s="192" t="s">
        <v>29</v>
      </c>
      <c r="W10" s="189" t="s">
        <v>26</v>
      </c>
      <c r="X10" s="190" t="s">
        <v>27</v>
      </c>
      <c r="Y10" s="191" t="s">
        <v>28</v>
      </c>
      <c r="Z10" s="192" t="s">
        <v>29</v>
      </c>
      <c r="AA10" s="189" t="s">
        <v>26</v>
      </c>
      <c r="AB10" s="190" t="s">
        <v>27</v>
      </c>
      <c r="AC10" s="191" t="s">
        <v>28</v>
      </c>
      <c r="AD10" s="192" t="s">
        <v>29</v>
      </c>
      <c r="AE10" s="326"/>
      <c r="AF10" s="307"/>
      <c r="AG10" s="307"/>
      <c r="AH10" s="307"/>
      <c r="AI10" s="307"/>
      <c r="AJ10" s="307"/>
      <c r="AK10" s="307"/>
      <c r="AL10" s="24"/>
      <c r="AM10" s="24"/>
      <c r="AN10" s="24"/>
      <c r="AO10" s="24"/>
      <c r="AP10" s="24"/>
    </row>
    <row r="11" spans="1:42" ht="13.5" thickTop="1">
      <c r="A11" s="149">
        <v>3</v>
      </c>
      <c r="B11" s="184" t="s">
        <v>209</v>
      </c>
      <c r="C11" s="183" t="s">
        <v>216</v>
      </c>
      <c r="D11" s="149" t="s">
        <v>217</v>
      </c>
      <c r="E11" s="184" t="s">
        <v>210</v>
      </c>
      <c r="F11" s="184" t="s">
        <v>211</v>
      </c>
      <c r="G11" s="149">
        <v>34</v>
      </c>
      <c r="H11" s="114">
        <v>48</v>
      </c>
      <c r="I11" s="203">
        <v>39.5</v>
      </c>
      <c r="J11" s="149">
        <v>7.5</v>
      </c>
      <c r="K11" s="149">
        <v>16</v>
      </c>
      <c r="L11" s="149">
        <v>17.5</v>
      </c>
      <c r="M11" s="115">
        <v>80.5</v>
      </c>
      <c r="N11" s="117">
        <v>3</v>
      </c>
      <c r="O11" s="185">
        <v>100</v>
      </c>
      <c r="P11" s="186">
        <v>2.74</v>
      </c>
      <c r="Q11" s="149">
        <v>0</v>
      </c>
      <c r="R11" s="187">
        <v>100</v>
      </c>
      <c r="S11" s="185">
        <v>100</v>
      </c>
      <c r="T11" s="186">
        <v>2.62</v>
      </c>
      <c r="U11" s="149">
        <v>0</v>
      </c>
      <c r="V11" s="187">
        <v>100</v>
      </c>
      <c r="W11" s="185">
        <v>90</v>
      </c>
      <c r="X11" s="186">
        <v>2.75</v>
      </c>
      <c r="Y11" s="149">
        <v>0</v>
      </c>
      <c r="Z11" s="187">
        <v>90</v>
      </c>
      <c r="AA11" s="185">
        <v>90</v>
      </c>
      <c r="AB11" s="186">
        <v>2.92</v>
      </c>
      <c r="AC11" s="149">
        <v>0</v>
      </c>
      <c r="AD11" s="187">
        <v>90</v>
      </c>
      <c r="AE11" s="186">
        <v>96.66666666666667</v>
      </c>
      <c r="AF11" s="188">
        <v>177.16666666666669</v>
      </c>
      <c r="AG11" s="149">
        <v>1</v>
      </c>
      <c r="AH11" s="28" t="s">
        <v>214</v>
      </c>
      <c r="AI11" s="149">
        <v>177.16666666666669</v>
      </c>
      <c r="AJ11" s="188">
        <v>200</v>
      </c>
      <c r="AK11" s="149" t="s">
        <v>218</v>
      </c>
      <c r="AL11" s="24"/>
      <c r="AM11" s="24"/>
      <c r="AN11" s="24"/>
      <c r="AO11" s="24"/>
      <c r="AP11" s="24"/>
    </row>
    <row r="12" spans="1:42" ht="12.75">
      <c r="A12" s="28">
        <v>2</v>
      </c>
      <c r="B12" s="184" t="s">
        <v>208</v>
      </c>
      <c r="C12" s="183" t="s">
        <v>216</v>
      </c>
      <c r="D12" s="149" t="s">
        <v>217</v>
      </c>
      <c r="E12" s="184" t="s">
        <v>206</v>
      </c>
      <c r="F12" s="184" t="s">
        <v>207</v>
      </c>
      <c r="G12" s="149">
        <v>70</v>
      </c>
      <c r="H12" s="114">
        <v>23</v>
      </c>
      <c r="I12" s="203">
        <v>37.5</v>
      </c>
      <c r="J12" s="149">
        <v>6.5</v>
      </c>
      <c r="K12" s="149">
        <v>16.5</v>
      </c>
      <c r="L12" s="149">
        <v>17.5</v>
      </c>
      <c r="M12" s="115">
        <v>78</v>
      </c>
      <c r="N12" s="212">
        <v>2</v>
      </c>
      <c r="O12" s="102">
        <v>60</v>
      </c>
      <c r="P12" s="31">
        <v>3.13</v>
      </c>
      <c r="Q12" s="28">
        <v>14</v>
      </c>
      <c r="R12" s="103">
        <v>74</v>
      </c>
      <c r="S12" s="102">
        <v>90</v>
      </c>
      <c r="T12" s="31">
        <v>3.1</v>
      </c>
      <c r="U12" s="28">
        <v>13</v>
      </c>
      <c r="V12" s="103">
        <v>103</v>
      </c>
      <c r="W12" s="102">
        <v>90</v>
      </c>
      <c r="X12" s="31">
        <v>3.4</v>
      </c>
      <c r="Y12" s="28">
        <v>20</v>
      </c>
      <c r="Z12" s="103">
        <v>110</v>
      </c>
      <c r="AA12" s="102">
        <v>40</v>
      </c>
      <c r="AB12" s="31"/>
      <c r="AC12" s="28">
        <v>0</v>
      </c>
      <c r="AD12" s="103">
        <v>40</v>
      </c>
      <c r="AE12" s="31">
        <v>95.66666666666667</v>
      </c>
      <c r="AF12" s="176">
        <v>173.66666666666669</v>
      </c>
      <c r="AG12" s="28">
        <v>2</v>
      </c>
      <c r="AH12" s="28" t="s">
        <v>214</v>
      </c>
      <c r="AI12" s="28">
        <v>173.66666666666669</v>
      </c>
      <c r="AJ12" s="176">
        <v>196.0489181561618</v>
      </c>
      <c r="AK12" s="28" t="s">
        <v>218</v>
      </c>
      <c r="AL12" s="24"/>
      <c r="AM12" s="24"/>
      <c r="AN12" s="24"/>
      <c r="AO12" s="24"/>
      <c r="AP12" s="24"/>
    </row>
    <row r="13" spans="1:42" ht="12.75">
      <c r="A13" s="28">
        <v>1</v>
      </c>
      <c r="B13" s="184" t="s">
        <v>200</v>
      </c>
      <c r="C13" s="183" t="s">
        <v>216</v>
      </c>
      <c r="D13" s="149" t="s">
        <v>217</v>
      </c>
      <c r="E13" s="184" t="s">
        <v>192</v>
      </c>
      <c r="F13" s="184" t="s">
        <v>193</v>
      </c>
      <c r="G13" s="149">
        <v>240</v>
      </c>
      <c r="H13" s="114">
        <v>16</v>
      </c>
      <c r="I13" s="203">
        <v>31.5</v>
      </c>
      <c r="J13" s="149">
        <v>5.5</v>
      </c>
      <c r="K13" s="149">
        <v>16.5</v>
      </c>
      <c r="L13" s="149">
        <v>15</v>
      </c>
      <c r="M13" s="115">
        <v>68.5</v>
      </c>
      <c r="N13" s="212">
        <v>1</v>
      </c>
      <c r="O13" s="102">
        <v>80</v>
      </c>
      <c r="P13" s="31">
        <v>4.12</v>
      </c>
      <c r="Q13" s="28">
        <v>0</v>
      </c>
      <c r="R13" s="103">
        <v>80</v>
      </c>
      <c r="S13" s="102">
        <v>100</v>
      </c>
      <c r="T13" s="31">
        <v>4.3</v>
      </c>
      <c r="U13" s="28">
        <v>2</v>
      </c>
      <c r="V13" s="103">
        <v>102</v>
      </c>
      <c r="W13" s="102">
        <v>100</v>
      </c>
      <c r="X13" s="31">
        <v>4.57</v>
      </c>
      <c r="Y13" s="28">
        <v>4</v>
      </c>
      <c r="Z13" s="103">
        <v>104</v>
      </c>
      <c r="AA13" s="102">
        <v>100</v>
      </c>
      <c r="AB13" s="31">
        <v>4.7</v>
      </c>
      <c r="AC13" s="28">
        <v>6</v>
      </c>
      <c r="AD13" s="103">
        <v>106</v>
      </c>
      <c r="AE13" s="31">
        <v>104</v>
      </c>
      <c r="AF13" s="176">
        <v>172.5</v>
      </c>
      <c r="AG13" s="28">
        <v>3</v>
      </c>
      <c r="AH13" s="28" t="s">
        <v>214</v>
      </c>
      <c r="AI13" s="28">
        <v>172.5</v>
      </c>
      <c r="AJ13" s="176">
        <v>194.7318908748824</v>
      </c>
      <c r="AK13" s="28" t="s">
        <v>218</v>
      </c>
      <c r="AL13" s="24"/>
      <c r="AM13" s="24"/>
      <c r="AN13" s="24"/>
      <c r="AO13" s="24"/>
      <c r="AP13" s="24"/>
    </row>
    <row r="14" spans="1:42" ht="12.75" hidden="1">
      <c r="A14" s="28">
        <v>4</v>
      </c>
      <c r="B14" s="184" t="s">
        <v>0</v>
      </c>
      <c r="C14" s="183" t="s">
        <v>0</v>
      </c>
      <c r="D14" s="149" t="s">
        <v>0</v>
      </c>
      <c r="E14" s="184" t="s">
        <v>0</v>
      </c>
      <c r="F14" s="184" t="s">
        <v>0</v>
      </c>
      <c r="G14" s="149">
        <v>0</v>
      </c>
      <c r="H14" s="114">
        <v>0</v>
      </c>
      <c r="I14" s="203">
        <v>0</v>
      </c>
      <c r="J14" s="149">
        <v>0</v>
      </c>
      <c r="K14" s="149">
        <v>0</v>
      </c>
      <c r="L14" s="149">
        <v>0</v>
      </c>
      <c r="M14" s="115">
        <v>0</v>
      </c>
      <c r="N14" s="212"/>
      <c r="O14" s="102"/>
      <c r="P14" s="31"/>
      <c r="Q14" s="28">
        <v>0</v>
      </c>
      <c r="R14" s="103">
        <v>0</v>
      </c>
      <c r="S14" s="102"/>
      <c r="T14" s="31"/>
      <c r="U14" s="28">
        <v>0</v>
      </c>
      <c r="V14" s="103">
        <v>0</v>
      </c>
      <c r="W14" s="102"/>
      <c r="X14" s="31"/>
      <c r="Y14" s="28">
        <v>0</v>
      </c>
      <c r="Z14" s="103">
        <v>0</v>
      </c>
      <c r="AA14" s="102"/>
      <c r="AB14" s="31"/>
      <c r="AC14" s="28">
        <v>0</v>
      </c>
      <c r="AD14" s="103">
        <v>0</v>
      </c>
      <c r="AE14" s="31">
        <v>0</v>
      </c>
      <c r="AF14" s="176">
        <v>0</v>
      </c>
      <c r="AG14" s="28"/>
      <c r="AH14" s="28">
        <v>0</v>
      </c>
      <c r="AI14" s="28">
        <v>0</v>
      </c>
      <c r="AJ14" s="176">
        <v>0</v>
      </c>
      <c r="AK14" s="28" t="s">
        <v>219</v>
      </c>
      <c r="AL14" s="24"/>
      <c r="AM14" s="24"/>
      <c r="AN14" s="24"/>
      <c r="AO14" s="24"/>
      <c r="AP14" s="24"/>
    </row>
    <row r="15" spans="1:42" ht="12.75" hidden="1">
      <c r="A15" s="28">
        <v>5</v>
      </c>
      <c r="B15" s="184" t="s">
        <v>0</v>
      </c>
      <c r="C15" s="183" t="s">
        <v>0</v>
      </c>
      <c r="D15" s="149" t="s">
        <v>0</v>
      </c>
      <c r="E15" s="184" t="s">
        <v>0</v>
      </c>
      <c r="F15" s="184" t="s">
        <v>0</v>
      </c>
      <c r="G15" s="149">
        <v>0</v>
      </c>
      <c r="H15" s="114">
        <v>0</v>
      </c>
      <c r="I15" s="203">
        <v>0</v>
      </c>
      <c r="J15" s="149">
        <v>0</v>
      </c>
      <c r="K15" s="149">
        <v>0</v>
      </c>
      <c r="L15" s="149">
        <v>0</v>
      </c>
      <c r="M15" s="115">
        <v>0</v>
      </c>
      <c r="N15" s="212"/>
      <c r="O15" s="102"/>
      <c r="P15" s="31"/>
      <c r="Q15" s="28">
        <v>0</v>
      </c>
      <c r="R15" s="103">
        <v>0</v>
      </c>
      <c r="S15" s="102"/>
      <c r="T15" s="31"/>
      <c r="U15" s="28">
        <v>0</v>
      </c>
      <c r="V15" s="103">
        <v>0</v>
      </c>
      <c r="W15" s="102"/>
      <c r="X15" s="31"/>
      <c r="Y15" s="28">
        <v>0</v>
      </c>
      <c r="Z15" s="103">
        <v>0</v>
      </c>
      <c r="AA15" s="102"/>
      <c r="AB15" s="31"/>
      <c r="AC15" s="28">
        <v>0</v>
      </c>
      <c r="AD15" s="103">
        <v>0</v>
      </c>
      <c r="AE15" s="31">
        <v>0</v>
      </c>
      <c r="AF15" s="176">
        <v>0</v>
      </c>
      <c r="AG15" s="28"/>
      <c r="AH15" s="28">
        <v>0</v>
      </c>
      <c r="AI15" s="28">
        <v>0</v>
      </c>
      <c r="AJ15" s="176">
        <v>0</v>
      </c>
      <c r="AK15" s="28" t="s">
        <v>219</v>
      </c>
      <c r="AL15" s="24"/>
      <c r="AM15" s="24"/>
      <c r="AN15" s="24"/>
      <c r="AO15" s="24"/>
      <c r="AP15" s="24"/>
    </row>
    <row r="16" spans="1:42" ht="12.75" hidden="1">
      <c r="A16" s="28">
        <v>6</v>
      </c>
      <c r="B16" s="184" t="s">
        <v>0</v>
      </c>
      <c r="C16" s="183" t="s">
        <v>0</v>
      </c>
      <c r="D16" s="149" t="s">
        <v>0</v>
      </c>
      <c r="E16" s="184" t="s">
        <v>0</v>
      </c>
      <c r="F16" s="184" t="s">
        <v>0</v>
      </c>
      <c r="G16" s="149">
        <v>0</v>
      </c>
      <c r="H16" s="114">
        <v>0</v>
      </c>
      <c r="I16" s="203">
        <v>0</v>
      </c>
      <c r="J16" s="149">
        <v>0</v>
      </c>
      <c r="K16" s="149">
        <v>0</v>
      </c>
      <c r="L16" s="149">
        <v>0</v>
      </c>
      <c r="M16" s="115">
        <v>0</v>
      </c>
      <c r="N16" s="212"/>
      <c r="O16" s="102"/>
      <c r="P16" s="31"/>
      <c r="Q16" s="28">
        <v>0</v>
      </c>
      <c r="R16" s="103">
        <v>0</v>
      </c>
      <c r="S16" s="102"/>
      <c r="T16" s="31"/>
      <c r="U16" s="28">
        <v>0</v>
      </c>
      <c r="V16" s="103">
        <v>0</v>
      </c>
      <c r="W16" s="102"/>
      <c r="X16" s="31"/>
      <c r="Y16" s="28">
        <v>0</v>
      </c>
      <c r="Z16" s="103">
        <v>0</v>
      </c>
      <c r="AA16" s="102"/>
      <c r="AB16" s="31"/>
      <c r="AC16" s="28">
        <v>0</v>
      </c>
      <c r="AD16" s="103">
        <v>0</v>
      </c>
      <c r="AE16" s="31">
        <v>0</v>
      </c>
      <c r="AF16" s="176">
        <v>0</v>
      </c>
      <c r="AG16" s="28"/>
      <c r="AH16" s="28">
        <v>0</v>
      </c>
      <c r="AI16" s="28">
        <v>0</v>
      </c>
      <c r="AJ16" s="176">
        <v>0</v>
      </c>
      <c r="AK16" s="28" t="s">
        <v>219</v>
      </c>
      <c r="AL16" s="24"/>
      <c r="AM16" s="24"/>
      <c r="AN16" s="24"/>
      <c r="AO16" s="24"/>
      <c r="AP16" s="24"/>
    </row>
    <row r="17" spans="1:42" ht="12.75" hidden="1">
      <c r="A17" s="28">
        <v>7</v>
      </c>
      <c r="B17" s="184" t="s">
        <v>0</v>
      </c>
      <c r="C17" s="183" t="s">
        <v>0</v>
      </c>
      <c r="D17" s="149" t="s">
        <v>0</v>
      </c>
      <c r="E17" s="184" t="s">
        <v>0</v>
      </c>
      <c r="F17" s="184" t="s">
        <v>0</v>
      </c>
      <c r="G17" s="149">
        <v>0</v>
      </c>
      <c r="H17" s="114">
        <v>0</v>
      </c>
      <c r="I17" s="203">
        <v>0</v>
      </c>
      <c r="J17" s="149">
        <v>0</v>
      </c>
      <c r="K17" s="149">
        <v>0</v>
      </c>
      <c r="L17" s="149">
        <v>0</v>
      </c>
      <c r="M17" s="115">
        <v>0</v>
      </c>
      <c r="N17" s="212"/>
      <c r="O17" s="102"/>
      <c r="P17" s="31"/>
      <c r="Q17" s="28">
        <v>0</v>
      </c>
      <c r="R17" s="103">
        <v>0</v>
      </c>
      <c r="S17" s="102"/>
      <c r="T17" s="31"/>
      <c r="U17" s="28">
        <v>0</v>
      </c>
      <c r="V17" s="103">
        <v>0</v>
      </c>
      <c r="W17" s="102"/>
      <c r="X17" s="31"/>
      <c r="Y17" s="28">
        <v>0</v>
      </c>
      <c r="Z17" s="103">
        <v>0</v>
      </c>
      <c r="AA17" s="102"/>
      <c r="AB17" s="31"/>
      <c r="AC17" s="28">
        <v>0</v>
      </c>
      <c r="AD17" s="103">
        <v>0</v>
      </c>
      <c r="AE17" s="31">
        <v>0</v>
      </c>
      <c r="AF17" s="176">
        <v>0</v>
      </c>
      <c r="AG17" s="28"/>
      <c r="AH17" s="28">
        <v>0</v>
      </c>
      <c r="AI17" s="28">
        <v>0</v>
      </c>
      <c r="AJ17" s="176">
        <v>0</v>
      </c>
      <c r="AK17" s="28" t="s">
        <v>219</v>
      </c>
      <c r="AL17" s="24"/>
      <c r="AM17" s="24"/>
      <c r="AN17" s="24"/>
      <c r="AO17" s="24"/>
      <c r="AP17" s="24"/>
    </row>
    <row r="18" spans="1:42" ht="12.75" hidden="1">
      <c r="A18" s="28">
        <v>8</v>
      </c>
      <c r="B18" s="184" t="s">
        <v>0</v>
      </c>
      <c r="C18" s="183" t="s">
        <v>0</v>
      </c>
      <c r="D18" s="149" t="s">
        <v>0</v>
      </c>
      <c r="E18" s="184" t="s">
        <v>0</v>
      </c>
      <c r="F18" s="184" t="s">
        <v>0</v>
      </c>
      <c r="G18" s="149">
        <v>0</v>
      </c>
      <c r="H18" s="114">
        <v>0</v>
      </c>
      <c r="I18" s="203">
        <v>0</v>
      </c>
      <c r="J18" s="149">
        <v>0</v>
      </c>
      <c r="K18" s="149">
        <v>0</v>
      </c>
      <c r="L18" s="149">
        <v>0</v>
      </c>
      <c r="M18" s="115">
        <v>0</v>
      </c>
      <c r="N18" s="212"/>
      <c r="O18" s="102"/>
      <c r="P18" s="31"/>
      <c r="Q18" s="28">
        <v>0</v>
      </c>
      <c r="R18" s="103">
        <v>0</v>
      </c>
      <c r="S18" s="102"/>
      <c r="T18" s="31"/>
      <c r="U18" s="28">
        <v>0</v>
      </c>
      <c r="V18" s="103">
        <v>0</v>
      </c>
      <c r="W18" s="102"/>
      <c r="X18" s="31"/>
      <c r="Y18" s="28">
        <v>0</v>
      </c>
      <c r="Z18" s="103">
        <v>0</v>
      </c>
      <c r="AA18" s="102"/>
      <c r="AB18" s="31"/>
      <c r="AC18" s="28">
        <v>0</v>
      </c>
      <c r="AD18" s="103">
        <v>0</v>
      </c>
      <c r="AE18" s="31">
        <v>0</v>
      </c>
      <c r="AF18" s="176">
        <v>0</v>
      </c>
      <c r="AG18" s="28"/>
      <c r="AH18" s="28">
        <v>0</v>
      </c>
      <c r="AI18" s="28">
        <v>0</v>
      </c>
      <c r="AJ18" s="176">
        <v>0</v>
      </c>
      <c r="AK18" s="28" t="s">
        <v>219</v>
      </c>
      <c r="AL18" s="24"/>
      <c r="AM18" s="24"/>
      <c r="AN18" s="24"/>
      <c r="AO18" s="24"/>
      <c r="AP18" s="24"/>
    </row>
    <row r="19" spans="1:42" ht="12.75" hidden="1">
      <c r="A19" s="28">
        <v>9</v>
      </c>
      <c r="B19" s="184" t="s">
        <v>0</v>
      </c>
      <c r="C19" s="183" t="s">
        <v>0</v>
      </c>
      <c r="D19" s="149" t="s">
        <v>0</v>
      </c>
      <c r="E19" s="184" t="s">
        <v>0</v>
      </c>
      <c r="F19" s="184" t="s">
        <v>0</v>
      </c>
      <c r="G19" s="149">
        <v>0</v>
      </c>
      <c r="H19" s="114">
        <v>0</v>
      </c>
      <c r="I19" s="203">
        <v>0</v>
      </c>
      <c r="J19" s="149">
        <v>0</v>
      </c>
      <c r="K19" s="149">
        <v>0</v>
      </c>
      <c r="L19" s="149">
        <v>0</v>
      </c>
      <c r="M19" s="115">
        <v>0</v>
      </c>
      <c r="N19" s="212"/>
      <c r="O19" s="102"/>
      <c r="P19" s="31"/>
      <c r="Q19" s="28">
        <v>0</v>
      </c>
      <c r="R19" s="103">
        <v>0</v>
      </c>
      <c r="S19" s="102"/>
      <c r="T19" s="31"/>
      <c r="U19" s="28">
        <v>0</v>
      </c>
      <c r="V19" s="103">
        <v>0</v>
      </c>
      <c r="W19" s="102"/>
      <c r="X19" s="31"/>
      <c r="Y19" s="28">
        <v>0</v>
      </c>
      <c r="Z19" s="103">
        <v>0</v>
      </c>
      <c r="AA19" s="102"/>
      <c r="AB19" s="31"/>
      <c r="AC19" s="28">
        <v>0</v>
      </c>
      <c r="AD19" s="103">
        <v>0</v>
      </c>
      <c r="AE19" s="31">
        <v>0</v>
      </c>
      <c r="AF19" s="176">
        <v>0</v>
      </c>
      <c r="AG19" s="28"/>
      <c r="AH19" s="28">
        <v>0</v>
      </c>
      <c r="AI19" s="28">
        <v>0</v>
      </c>
      <c r="AJ19" s="176">
        <v>0</v>
      </c>
      <c r="AK19" s="28" t="s">
        <v>219</v>
      </c>
      <c r="AL19" s="24"/>
      <c r="AM19" s="24"/>
      <c r="AN19" s="24"/>
      <c r="AO19" s="24"/>
      <c r="AP19" s="24"/>
    </row>
    <row r="20" spans="1:42" ht="12.75" hidden="1">
      <c r="A20" s="28">
        <v>10</v>
      </c>
      <c r="B20" s="184" t="s">
        <v>0</v>
      </c>
      <c r="C20" s="183" t="s">
        <v>0</v>
      </c>
      <c r="D20" s="149" t="s">
        <v>0</v>
      </c>
      <c r="E20" s="184" t="s">
        <v>0</v>
      </c>
      <c r="F20" s="184" t="s">
        <v>0</v>
      </c>
      <c r="G20" s="149">
        <v>0</v>
      </c>
      <c r="H20" s="114">
        <v>0</v>
      </c>
      <c r="I20" s="203">
        <v>0</v>
      </c>
      <c r="J20" s="149">
        <v>0</v>
      </c>
      <c r="K20" s="149">
        <v>0</v>
      </c>
      <c r="L20" s="149">
        <v>0</v>
      </c>
      <c r="M20" s="115">
        <v>0</v>
      </c>
      <c r="N20" s="212"/>
      <c r="O20" s="102"/>
      <c r="P20" s="31"/>
      <c r="Q20" s="28">
        <v>0</v>
      </c>
      <c r="R20" s="103">
        <v>0</v>
      </c>
      <c r="S20" s="102"/>
      <c r="T20" s="31"/>
      <c r="U20" s="28">
        <v>0</v>
      </c>
      <c r="V20" s="103">
        <v>0</v>
      </c>
      <c r="W20" s="102"/>
      <c r="X20" s="31"/>
      <c r="Y20" s="28">
        <v>0</v>
      </c>
      <c r="Z20" s="103">
        <v>0</v>
      </c>
      <c r="AA20" s="102"/>
      <c r="AB20" s="31"/>
      <c r="AC20" s="28">
        <v>0</v>
      </c>
      <c r="AD20" s="103">
        <v>0</v>
      </c>
      <c r="AE20" s="31">
        <v>0</v>
      </c>
      <c r="AF20" s="176">
        <v>0</v>
      </c>
      <c r="AG20" s="28"/>
      <c r="AH20" s="28">
        <v>0</v>
      </c>
      <c r="AI20" s="28">
        <v>0</v>
      </c>
      <c r="AJ20" s="176">
        <v>0</v>
      </c>
      <c r="AK20" s="28" t="s">
        <v>219</v>
      </c>
      <c r="AL20" s="24"/>
      <c r="AM20" s="24"/>
      <c r="AN20" s="24"/>
      <c r="AO20" s="24"/>
      <c r="AP20" s="24"/>
    </row>
    <row r="21" spans="1:42" ht="12.75" hidden="1">
      <c r="A21" s="28">
        <v>11</v>
      </c>
      <c r="B21" s="184" t="s">
        <v>0</v>
      </c>
      <c r="C21" s="183" t="s">
        <v>0</v>
      </c>
      <c r="D21" s="149" t="s">
        <v>0</v>
      </c>
      <c r="E21" s="184" t="s">
        <v>0</v>
      </c>
      <c r="F21" s="184" t="s">
        <v>0</v>
      </c>
      <c r="G21" s="149">
        <v>0</v>
      </c>
      <c r="H21" s="114">
        <v>0</v>
      </c>
      <c r="I21" s="203">
        <v>0</v>
      </c>
      <c r="J21" s="149">
        <v>0</v>
      </c>
      <c r="K21" s="149">
        <v>0</v>
      </c>
      <c r="L21" s="149">
        <v>0</v>
      </c>
      <c r="M21" s="115">
        <v>0</v>
      </c>
      <c r="N21" s="212"/>
      <c r="O21" s="102"/>
      <c r="P21" s="31"/>
      <c r="Q21" s="28">
        <v>0</v>
      </c>
      <c r="R21" s="103">
        <v>0</v>
      </c>
      <c r="S21" s="102"/>
      <c r="T21" s="31"/>
      <c r="U21" s="28">
        <v>0</v>
      </c>
      <c r="V21" s="103">
        <v>0</v>
      </c>
      <c r="W21" s="102"/>
      <c r="X21" s="31"/>
      <c r="Y21" s="28">
        <v>0</v>
      </c>
      <c r="Z21" s="103">
        <v>0</v>
      </c>
      <c r="AA21" s="102"/>
      <c r="AB21" s="31"/>
      <c r="AC21" s="28">
        <v>0</v>
      </c>
      <c r="AD21" s="103">
        <v>0</v>
      </c>
      <c r="AE21" s="31">
        <v>0</v>
      </c>
      <c r="AF21" s="176">
        <v>0</v>
      </c>
      <c r="AG21" s="28"/>
      <c r="AH21" s="28">
        <v>0</v>
      </c>
      <c r="AI21" s="28">
        <v>0</v>
      </c>
      <c r="AJ21" s="176">
        <v>0</v>
      </c>
      <c r="AK21" s="28" t="s">
        <v>219</v>
      </c>
      <c r="AL21" s="24"/>
      <c r="AM21" s="24"/>
      <c r="AN21" s="24"/>
      <c r="AO21" s="24"/>
      <c r="AP21" s="24"/>
    </row>
    <row r="22" spans="1:42" ht="12.75" hidden="1">
      <c r="A22" s="28">
        <v>12</v>
      </c>
      <c r="B22" s="184" t="s">
        <v>0</v>
      </c>
      <c r="C22" s="183" t="s">
        <v>0</v>
      </c>
      <c r="D22" s="149" t="s">
        <v>0</v>
      </c>
      <c r="E22" s="184" t="s">
        <v>0</v>
      </c>
      <c r="F22" s="184" t="s">
        <v>0</v>
      </c>
      <c r="G22" s="149">
        <v>0</v>
      </c>
      <c r="H22" s="114">
        <v>0</v>
      </c>
      <c r="I22" s="203">
        <v>0</v>
      </c>
      <c r="J22" s="149">
        <v>0</v>
      </c>
      <c r="K22" s="149">
        <v>0</v>
      </c>
      <c r="L22" s="149">
        <v>0</v>
      </c>
      <c r="M22" s="115">
        <v>0</v>
      </c>
      <c r="N22" s="212"/>
      <c r="O22" s="102"/>
      <c r="P22" s="31"/>
      <c r="Q22" s="28">
        <v>0</v>
      </c>
      <c r="R22" s="103">
        <v>0</v>
      </c>
      <c r="S22" s="102"/>
      <c r="T22" s="31"/>
      <c r="U22" s="28">
        <v>0</v>
      </c>
      <c r="V22" s="103">
        <v>0</v>
      </c>
      <c r="W22" s="102"/>
      <c r="X22" s="31"/>
      <c r="Y22" s="28">
        <v>0</v>
      </c>
      <c r="Z22" s="103">
        <v>0</v>
      </c>
      <c r="AA22" s="102"/>
      <c r="AB22" s="31"/>
      <c r="AC22" s="28">
        <v>0</v>
      </c>
      <c r="AD22" s="103">
        <v>0</v>
      </c>
      <c r="AE22" s="31">
        <v>0</v>
      </c>
      <c r="AF22" s="176">
        <v>0</v>
      </c>
      <c r="AG22" s="28"/>
      <c r="AH22" s="28">
        <v>0</v>
      </c>
      <c r="AI22" s="28">
        <v>0</v>
      </c>
      <c r="AJ22" s="176">
        <v>0</v>
      </c>
      <c r="AK22" s="28" t="s">
        <v>219</v>
      </c>
      <c r="AL22" s="24"/>
      <c r="AM22" s="24"/>
      <c r="AN22" s="24"/>
      <c r="AO22" s="24"/>
      <c r="AP22" s="24"/>
    </row>
    <row r="23" spans="1:42" ht="12.75" hidden="1">
      <c r="A23" s="28">
        <v>13</v>
      </c>
      <c r="B23" s="184" t="s">
        <v>0</v>
      </c>
      <c r="C23" s="183" t="s">
        <v>0</v>
      </c>
      <c r="D23" s="149" t="s">
        <v>0</v>
      </c>
      <c r="E23" s="184" t="s">
        <v>0</v>
      </c>
      <c r="F23" s="184" t="s">
        <v>0</v>
      </c>
      <c r="G23" s="149">
        <v>0</v>
      </c>
      <c r="H23" s="114">
        <v>0</v>
      </c>
      <c r="I23" s="203">
        <v>0</v>
      </c>
      <c r="J23" s="149">
        <v>0</v>
      </c>
      <c r="K23" s="149">
        <v>0</v>
      </c>
      <c r="L23" s="149">
        <v>0</v>
      </c>
      <c r="M23" s="115">
        <v>0</v>
      </c>
      <c r="N23" s="212"/>
      <c r="O23" s="102"/>
      <c r="P23" s="31"/>
      <c r="Q23" s="28">
        <v>0</v>
      </c>
      <c r="R23" s="103">
        <v>0</v>
      </c>
      <c r="S23" s="102"/>
      <c r="T23" s="31"/>
      <c r="U23" s="28">
        <v>0</v>
      </c>
      <c r="V23" s="103">
        <v>0</v>
      </c>
      <c r="W23" s="102"/>
      <c r="X23" s="31"/>
      <c r="Y23" s="28">
        <v>0</v>
      </c>
      <c r="Z23" s="103">
        <v>0</v>
      </c>
      <c r="AA23" s="102"/>
      <c r="AB23" s="31"/>
      <c r="AC23" s="28">
        <v>0</v>
      </c>
      <c r="AD23" s="103">
        <v>0</v>
      </c>
      <c r="AE23" s="31">
        <v>0</v>
      </c>
      <c r="AF23" s="176">
        <v>0</v>
      </c>
      <c r="AG23" s="28"/>
      <c r="AH23" s="28">
        <v>0</v>
      </c>
      <c r="AI23" s="28">
        <v>0</v>
      </c>
      <c r="AJ23" s="176">
        <v>0</v>
      </c>
      <c r="AK23" s="28" t="s">
        <v>219</v>
      </c>
      <c r="AL23" s="24"/>
      <c r="AM23" s="24"/>
      <c r="AN23" s="24"/>
      <c r="AO23" s="24"/>
      <c r="AP23" s="24"/>
    </row>
    <row r="24" spans="1:42" ht="12.75" hidden="1">
      <c r="A24" s="28">
        <v>14</v>
      </c>
      <c r="B24" s="184" t="s">
        <v>0</v>
      </c>
      <c r="C24" s="183" t="s">
        <v>0</v>
      </c>
      <c r="D24" s="149" t="s">
        <v>0</v>
      </c>
      <c r="E24" s="184" t="s">
        <v>0</v>
      </c>
      <c r="F24" s="184" t="s">
        <v>0</v>
      </c>
      <c r="G24" s="149">
        <v>0</v>
      </c>
      <c r="H24" s="114">
        <v>0</v>
      </c>
      <c r="I24" s="203">
        <v>0</v>
      </c>
      <c r="J24" s="149">
        <v>0</v>
      </c>
      <c r="K24" s="149">
        <v>0</v>
      </c>
      <c r="L24" s="149">
        <v>0</v>
      </c>
      <c r="M24" s="115">
        <v>0</v>
      </c>
      <c r="N24" s="212"/>
      <c r="O24" s="102"/>
      <c r="P24" s="31"/>
      <c r="Q24" s="28">
        <v>0</v>
      </c>
      <c r="R24" s="103">
        <v>0</v>
      </c>
      <c r="S24" s="102"/>
      <c r="T24" s="31"/>
      <c r="U24" s="28">
        <v>0</v>
      </c>
      <c r="V24" s="103">
        <v>0</v>
      </c>
      <c r="W24" s="102"/>
      <c r="X24" s="31"/>
      <c r="Y24" s="28">
        <v>0</v>
      </c>
      <c r="Z24" s="103">
        <v>0</v>
      </c>
      <c r="AA24" s="102"/>
      <c r="AB24" s="31"/>
      <c r="AC24" s="28">
        <v>0</v>
      </c>
      <c r="AD24" s="103">
        <v>0</v>
      </c>
      <c r="AE24" s="31">
        <v>0</v>
      </c>
      <c r="AF24" s="176">
        <v>0</v>
      </c>
      <c r="AG24" s="28"/>
      <c r="AH24" s="28">
        <v>0</v>
      </c>
      <c r="AI24" s="28">
        <v>0</v>
      </c>
      <c r="AJ24" s="176">
        <v>0</v>
      </c>
      <c r="AK24" s="28" t="s">
        <v>219</v>
      </c>
      <c r="AL24" s="24"/>
      <c r="AM24" s="24"/>
      <c r="AN24" s="24"/>
      <c r="AO24" s="24"/>
      <c r="AP24" s="24"/>
    </row>
    <row r="25" spans="1:42" ht="12.75" hidden="1">
      <c r="A25" s="28">
        <v>15</v>
      </c>
      <c r="B25" s="184" t="s">
        <v>0</v>
      </c>
      <c r="C25" s="183" t="s">
        <v>0</v>
      </c>
      <c r="D25" s="149" t="s">
        <v>0</v>
      </c>
      <c r="E25" s="184" t="s">
        <v>0</v>
      </c>
      <c r="F25" s="184" t="s">
        <v>0</v>
      </c>
      <c r="G25" s="149">
        <v>0</v>
      </c>
      <c r="H25" s="114">
        <v>0</v>
      </c>
      <c r="I25" s="203">
        <v>0</v>
      </c>
      <c r="J25" s="149">
        <v>0</v>
      </c>
      <c r="K25" s="149">
        <v>0</v>
      </c>
      <c r="L25" s="149">
        <v>0</v>
      </c>
      <c r="M25" s="115">
        <v>0</v>
      </c>
      <c r="N25" s="212"/>
      <c r="O25" s="102"/>
      <c r="P25" s="31"/>
      <c r="Q25" s="28">
        <v>0</v>
      </c>
      <c r="R25" s="103">
        <v>0</v>
      </c>
      <c r="S25" s="102"/>
      <c r="T25" s="31"/>
      <c r="U25" s="28">
        <v>0</v>
      </c>
      <c r="V25" s="103">
        <v>0</v>
      </c>
      <c r="W25" s="102"/>
      <c r="X25" s="31"/>
      <c r="Y25" s="28">
        <v>0</v>
      </c>
      <c r="Z25" s="103">
        <v>0</v>
      </c>
      <c r="AA25" s="102"/>
      <c r="AB25" s="31"/>
      <c r="AC25" s="28">
        <v>0</v>
      </c>
      <c r="AD25" s="103">
        <v>0</v>
      </c>
      <c r="AE25" s="31">
        <v>0</v>
      </c>
      <c r="AF25" s="176">
        <v>0</v>
      </c>
      <c r="AG25" s="28"/>
      <c r="AH25" s="28">
        <v>0</v>
      </c>
      <c r="AI25" s="28">
        <v>0</v>
      </c>
      <c r="AJ25" s="176">
        <v>0</v>
      </c>
      <c r="AK25" s="28" t="s">
        <v>219</v>
      </c>
      <c r="AL25" s="24"/>
      <c r="AM25" s="24"/>
      <c r="AN25" s="24"/>
      <c r="AO25" s="24"/>
      <c r="AP25" s="24"/>
    </row>
    <row r="26" spans="1:42" ht="12.75" hidden="1">
      <c r="A26" s="28">
        <v>16</v>
      </c>
      <c r="B26" s="184" t="s">
        <v>0</v>
      </c>
      <c r="C26" s="183" t="s">
        <v>0</v>
      </c>
      <c r="D26" s="149" t="s">
        <v>0</v>
      </c>
      <c r="E26" s="184" t="s">
        <v>0</v>
      </c>
      <c r="F26" s="184" t="s">
        <v>0</v>
      </c>
      <c r="G26" s="149">
        <v>0</v>
      </c>
      <c r="H26" s="114">
        <v>0</v>
      </c>
      <c r="I26" s="203">
        <v>0</v>
      </c>
      <c r="J26" s="149">
        <v>0</v>
      </c>
      <c r="K26" s="149">
        <v>0</v>
      </c>
      <c r="L26" s="149">
        <v>0</v>
      </c>
      <c r="M26" s="115">
        <v>0</v>
      </c>
      <c r="N26" s="212"/>
      <c r="O26" s="102"/>
      <c r="P26" s="31"/>
      <c r="Q26" s="28">
        <v>0</v>
      </c>
      <c r="R26" s="103">
        <v>0</v>
      </c>
      <c r="S26" s="102"/>
      <c r="T26" s="31"/>
      <c r="U26" s="28">
        <v>0</v>
      </c>
      <c r="V26" s="103">
        <v>0</v>
      </c>
      <c r="W26" s="102"/>
      <c r="X26" s="31"/>
      <c r="Y26" s="28">
        <v>0</v>
      </c>
      <c r="Z26" s="103">
        <v>0</v>
      </c>
      <c r="AA26" s="102"/>
      <c r="AB26" s="31"/>
      <c r="AC26" s="28">
        <v>0</v>
      </c>
      <c r="AD26" s="103">
        <v>0</v>
      </c>
      <c r="AE26" s="31">
        <v>0</v>
      </c>
      <c r="AF26" s="176">
        <v>0</v>
      </c>
      <c r="AG26" s="28"/>
      <c r="AH26" s="28">
        <v>0</v>
      </c>
      <c r="AI26" s="28">
        <v>0</v>
      </c>
      <c r="AJ26" s="176">
        <v>0</v>
      </c>
      <c r="AK26" s="28" t="s">
        <v>219</v>
      </c>
      <c r="AL26" s="24"/>
      <c r="AM26" s="24"/>
      <c r="AN26" s="24"/>
      <c r="AO26" s="24"/>
      <c r="AP26" s="24"/>
    </row>
    <row r="27" spans="1:42" ht="12.75" hidden="1">
      <c r="A27" s="28">
        <v>17</v>
      </c>
      <c r="B27" s="184" t="s">
        <v>0</v>
      </c>
      <c r="C27" s="183" t="s">
        <v>0</v>
      </c>
      <c r="D27" s="149" t="s">
        <v>0</v>
      </c>
      <c r="E27" s="184" t="s">
        <v>0</v>
      </c>
      <c r="F27" s="184" t="s">
        <v>0</v>
      </c>
      <c r="G27" s="149">
        <v>0</v>
      </c>
      <c r="H27" s="114">
        <v>0</v>
      </c>
      <c r="I27" s="203">
        <v>0</v>
      </c>
      <c r="J27" s="149">
        <v>0</v>
      </c>
      <c r="K27" s="149">
        <v>0</v>
      </c>
      <c r="L27" s="149">
        <v>0</v>
      </c>
      <c r="M27" s="115">
        <v>0</v>
      </c>
      <c r="N27" s="212"/>
      <c r="O27" s="102"/>
      <c r="P27" s="31"/>
      <c r="Q27" s="28">
        <v>0</v>
      </c>
      <c r="R27" s="103">
        <v>0</v>
      </c>
      <c r="S27" s="102"/>
      <c r="T27" s="31"/>
      <c r="U27" s="28">
        <v>0</v>
      </c>
      <c r="V27" s="103">
        <v>0</v>
      </c>
      <c r="W27" s="102"/>
      <c r="X27" s="31"/>
      <c r="Y27" s="28">
        <v>0</v>
      </c>
      <c r="Z27" s="103">
        <v>0</v>
      </c>
      <c r="AA27" s="102"/>
      <c r="AB27" s="31"/>
      <c r="AC27" s="28">
        <v>0</v>
      </c>
      <c r="AD27" s="103">
        <v>0</v>
      </c>
      <c r="AE27" s="31">
        <v>0</v>
      </c>
      <c r="AF27" s="176">
        <v>0</v>
      </c>
      <c r="AG27" s="28"/>
      <c r="AH27" s="28">
        <v>0</v>
      </c>
      <c r="AI27" s="28">
        <v>0</v>
      </c>
      <c r="AJ27" s="176">
        <v>0</v>
      </c>
      <c r="AK27" s="28" t="s">
        <v>219</v>
      </c>
      <c r="AL27" s="24"/>
      <c r="AM27" s="24"/>
      <c r="AN27" s="24"/>
      <c r="AO27" s="24"/>
      <c r="AP27" s="24"/>
    </row>
    <row r="28" spans="1:42" ht="12.75" hidden="1">
      <c r="A28" s="28">
        <v>18</v>
      </c>
      <c r="B28" s="184" t="s">
        <v>0</v>
      </c>
      <c r="C28" s="183" t="s">
        <v>0</v>
      </c>
      <c r="D28" s="149" t="s">
        <v>0</v>
      </c>
      <c r="E28" s="184" t="s">
        <v>0</v>
      </c>
      <c r="F28" s="184" t="s">
        <v>0</v>
      </c>
      <c r="G28" s="149">
        <v>0</v>
      </c>
      <c r="H28" s="114">
        <v>0</v>
      </c>
      <c r="I28" s="203">
        <v>0</v>
      </c>
      <c r="J28" s="149">
        <v>0</v>
      </c>
      <c r="K28" s="149">
        <v>0</v>
      </c>
      <c r="L28" s="149">
        <v>0</v>
      </c>
      <c r="M28" s="115">
        <v>0</v>
      </c>
      <c r="N28" s="212"/>
      <c r="O28" s="102"/>
      <c r="P28" s="31"/>
      <c r="Q28" s="28">
        <v>0</v>
      </c>
      <c r="R28" s="103">
        <v>0</v>
      </c>
      <c r="S28" s="102"/>
      <c r="T28" s="31"/>
      <c r="U28" s="28">
        <v>0</v>
      </c>
      <c r="V28" s="103">
        <v>0</v>
      </c>
      <c r="W28" s="102"/>
      <c r="X28" s="31"/>
      <c r="Y28" s="28">
        <v>0</v>
      </c>
      <c r="Z28" s="103">
        <v>0</v>
      </c>
      <c r="AA28" s="102"/>
      <c r="AB28" s="31"/>
      <c r="AC28" s="28">
        <v>0</v>
      </c>
      <c r="AD28" s="103">
        <v>0</v>
      </c>
      <c r="AE28" s="31">
        <v>0</v>
      </c>
      <c r="AF28" s="176">
        <v>0</v>
      </c>
      <c r="AG28" s="28"/>
      <c r="AH28" s="28">
        <v>0</v>
      </c>
      <c r="AI28" s="28">
        <v>0</v>
      </c>
      <c r="AJ28" s="176">
        <v>0</v>
      </c>
      <c r="AK28" s="28" t="s">
        <v>219</v>
      </c>
      <c r="AL28" s="24"/>
      <c r="AM28" s="24"/>
      <c r="AN28" s="24"/>
      <c r="AO28" s="24"/>
      <c r="AP28" s="24"/>
    </row>
    <row r="29" spans="1:42" ht="12.75" hidden="1">
      <c r="A29" s="28">
        <v>19</v>
      </c>
      <c r="B29" s="184" t="s">
        <v>0</v>
      </c>
      <c r="C29" s="183" t="s">
        <v>0</v>
      </c>
      <c r="D29" s="149" t="s">
        <v>0</v>
      </c>
      <c r="E29" s="184" t="s">
        <v>0</v>
      </c>
      <c r="F29" s="184" t="s">
        <v>0</v>
      </c>
      <c r="G29" s="149">
        <v>0</v>
      </c>
      <c r="H29" s="114">
        <v>0</v>
      </c>
      <c r="I29" s="203">
        <v>0</v>
      </c>
      <c r="J29" s="149">
        <v>0</v>
      </c>
      <c r="K29" s="149">
        <v>0</v>
      </c>
      <c r="L29" s="149">
        <v>0</v>
      </c>
      <c r="M29" s="115">
        <v>0</v>
      </c>
      <c r="N29" s="212"/>
      <c r="O29" s="102"/>
      <c r="P29" s="31"/>
      <c r="Q29" s="28">
        <v>0</v>
      </c>
      <c r="R29" s="103">
        <v>0</v>
      </c>
      <c r="S29" s="102"/>
      <c r="T29" s="31"/>
      <c r="U29" s="28">
        <v>0</v>
      </c>
      <c r="V29" s="103">
        <v>0</v>
      </c>
      <c r="W29" s="102"/>
      <c r="X29" s="31"/>
      <c r="Y29" s="28">
        <v>0</v>
      </c>
      <c r="Z29" s="103">
        <v>0</v>
      </c>
      <c r="AA29" s="102"/>
      <c r="AB29" s="31"/>
      <c r="AC29" s="28">
        <v>0</v>
      </c>
      <c r="AD29" s="103">
        <v>0</v>
      </c>
      <c r="AE29" s="31">
        <v>0</v>
      </c>
      <c r="AF29" s="176">
        <v>0</v>
      </c>
      <c r="AG29" s="28"/>
      <c r="AH29" s="28">
        <v>0</v>
      </c>
      <c r="AI29" s="28">
        <v>0</v>
      </c>
      <c r="AJ29" s="176">
        <v>0</v>
      </c>
      <c r="AK29" s="28" t="s">
        <v>219</v>
      </c>
      <c r="AL29" s="24"/>
      <c r="AM29" s="24"/>
      <c r="AN29" s="24"/>
      <c r="AO29" s="24"/>
      <c r="AP29" s="24"/>
    </row>
    <row r="30" spans="1:42" ht="12.75" hidden="1">
      <c r="A30" s="28">
        <v>20</v>
      </c>
      <c r="B30" s="184" t="s">
        <v>0</v>
      </c>
      <c r="C30" s="183" t="s">
        <v>0</v>
      </c>
      <c r="D30" s="149" t="s">
        <v>0</v>
      </c>
      <c r="E30" s="184" t="s">
        <v>0</v>
      </c>
      <c r="F30" s="184" t="s">
        <v>0</v>
      </c>
      <c r="G30" s="149">
        <v>0</v>
      </c>
      <c r="H30" s="114">
        <v>0</v>
      </c>
      <c r="I30" s="203">
        <v>0</v>
      </c>
      <c r="J30" s="149">
        <v>0</v>
      </c>
      <c r="K30" s="149">
        <v>0</v>
      </c>
      <c r="L30" s="149">
        <v>0</v>
      </c>
      <c r="M30" s="115">
        <v>0</v>
      </c>
      <c r="N30" s="212"/>
      <c r="O30" s="102"/>
      <c r="P30" s="31"/>
      <c r="Q30" s="28">
        <v>0</v>
      </c>
      <c r="R30" s="103">
        <v>0</v>
      </c>
      <c r="S30" s="102"/>
      <c r="T30" s="31"/>
      <c r="U30" s="28">
        <v>0</v>
      </c>
      <c r="V30" s="103">
        <v>0</v>
      </c>
      <c r="W30" s="102"/>
      <c r="X30" s="31"/>
      <c r="Y30" s="28">
        <v>0</v>
      </c>
      <c r="Z30" s="103">
        <v>0</v>
      </c>
      <c r="AA30" s="102"/>
      <c r="AB30" s="31"/>
      <c r="AC30" s="28">
        <v>0</v>
      </c>
      <c r="AD30" s="103">
        <v>0</v>
      </c>
      <c r="AE30" s="31">
        <v>0</v>
      </c>
      <c r="AF30" s="176">
        <v>0</v>
      </c>
      <c r="AG30" s="28"/>
      <c r="AH30" s="28">
        <v>0</v>
      </c>
      <c r="AI30" s="28">
        <v>0</v>
      </c>
      <c r="AJ30" s="176">
        <v>0</v>
      </c>
      <c r="AK30" s="28" t="s">
        <v>219</v>
      </c>
      <c r="AL30" s="24"/>
      <c r="AM30" s="24"/>
      <c r="AN30" s="24"/>
      <c r="AO30" s="24"/>
      <c r="AP30" s="24"/>
    </row>
    <row r="31" spans="1:42" ht="12.75" hidden="1">
      <c r="A31" s="28">
        <v>21</v>
      </c>
      <c r="B31" s="184" t="s">
        <v>0</v>
      </c>
      <c r="C31" s="183" t="s">
        <v>0</v>
      </c>
      <c r="D31" s="149" t="s">
        <v>0</v>
      </c>
      <c r="E31" s="184" t="s">
        <v>0</v>
      </c>
      <c r="F31" s="184" t="s">
        <v>0</v>
      </c>
      <c r="G31" s="149">
        <v>0</v>
      </c>
      <c r="H31" s="114">
        <v>0</v>
      </c>
      <c r="I31" s="203">
        <v>0</v>
      </c>
      <c r="J31" s="149">
        <v>0</v>
      </c>
      <c r="K31" s="149">
        <v>0</v>
      </c>
      <c r="L31" s="149">
        <v>0</v>
      </c>
      <c r="M31" s="115">
        <v>0</v>
      </c>
      <c r="N31" s="212"/>
      <c r="O31" s="102"/>
      <c r="P31" s="31"/>
      <c r="Q31" s="28">
        <v>0</v>
      </c>
      <c r="R31" s="103">
        <v>0</v>
      </c>
      <c r="S31" s="102"/>
      <c r="T31" s="31"/>
      <c r="U31" s="28">
        <v>0</v>
      </c>
      <c r="V31" s="103">
        <v>0</v>
      </c>
      <c r="W31" s="102"/>
      <c r="X31" s="31"/>
      <c r="Y31" s="28">
        <v>0</v>
      </c>
      <c r="Z31" s="103">
        <v>0</v>
      </c>
      <c r="AA31" s="102"/>
      <c r="AB31" s="31"/>
      <c r="AC31" s="28">
        <v>0</v>
      </c>
      <c r="AD31" s="103">
        <v>0</v>
      </c>
      <c r="AE31" s="31">
        <v>0</v>
      </c>
      <c r="AF31" s="176">
        <v>0</v>
      </c>
      <c r="AG31" s="28"/>
      <c r="AH31" s="28">
        <v>0</v>
      </c>
      <c r="AI31" s="28">
        <v>0</v>
      </c>
      <c r="AJ31" s="176">
        <v>0</v>
      </c>
      <c r="AK31" s="28" t="s">
        <v>219</v>
      </c>
      <c r="AL31" s="24"/>
      <c r="AM31" s="24"/>
      <c r="AN31" s="24"/>
      <c r="AO31" s="24"/>
      <c r="AP31" s="24"/>
    </row>
    <row r="32" spans="1:42" ht="13.5" hidden="1" thickBot="1">
      <c r="A32" s="84">
        <v>22</v>
      </c>
      <c r="B32" s="95" t="s">
        <v>0</v>
      </c>
      <c r="C32" s="196" t="s">
        <v>0</v>
      </c>
      <c r="D32" s="84" t="s">
        <v>0</v>
      </c>
      <c r="E32" s="95" t="s">
        <v>0</v>
      </c>
      <c r="F32" s="95" t="s">
        <v>0</v>
      </c>
      <c r="G32" s="84">
        <v>0</v>
      </c>
      <c r="H32" s="158">
        <v>0</v>
      </c>
      <c r="I32" s="85">
        <v>0</v>
      </c>
      <c r="J32" s="84">
        <v>0</v>
      </c>
      <c r="K32" s="84">
        <v>0</v>
      </c>
      <c r="L32" s="84">
        <v>0</v>
      </c>
      <c r="M32" s="86">
        <v>0</v>
      </c>
      <c r="N32" s="213"/>
      <c r="O32" s="104"/>
      <c r="P32" s="101"/>
      <c r="Q32" s="84">
        <v>0</v>
      </c>
      <c r="R32" s="105">
        <v>0</v>
      </c>
      <c r="S32" s="104"/>
      <c r="T32" s="101"/>
      <c r="U32" s="84">
        <v>0</v>
      </c>
      <c r="V32" s="105">
        <v>0</v>
      </c>
      <c r="W32" s="104"/>
      <c r="X32" s="101"/>
      <c r="Y32" s="84">
        <v>0</v>
      </c>
      <c r="Z32" s="105">
        <v>0</v>
      </c>
      <c r="AA32" s="104"/>
      <c r="AB32" s="101"/>
      <c r="AC32" s="84">
        <v>0</v>
      </c>
      <c r="AD32" s="105">
        <v>0</v>
      </c>
      <c r="AE32" s="101">
        <v>0</v>
      </c>
      <c r="AF32" s="177">
        <v>0</v>
      </c>
      <c r="AG32" s="84"/>
      <c r="AH32" s="84">
        <v>0</v>
      </c>
      <c r="AI32" s="84">
        <v>0</v>
      </c>
      <c r="AJ32" s="177">
        <v>0</v>
      </c>
      <c r="AK32" s="84" t="s">
        <v>219</v>
      </c>
      <c r="AL32" s="24"/>
      <c r="AM32" s="24"/>
      <c r="AN32" s="24"/>
      <c r="AO32" s="24"/>
      <c r="AP32" s="24"/>
    </row>
    <row r="33" spans="1:37" ht="13.5" hidden="1" thickTop="1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</row>
    <row r="34" spans="2:20" ht="12.75" hidden="1">
      <c r="B34" t="s">
        <v>35</v>
      </c>
      <c r="H34" t="s">
        <v>36</v>
      </c>
      <c r="T34" t="s">
        <v>37</v>
      </c>
    </row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</sheetData>
  <sheetProtection password="CC59" sheet="1" objects="1" scenarios="1" selectLockedCells="1" selectUnlockedCells="1"/>
  <mergeCells count="19">
    <mergeCell ref="AG7:AG10"/>
    <mergeCell ref="AJ7:AJ10"/>
    <mergeCell ref="C7:C10"/>
    <mergeCell ref="A7:A10"/>
    <mergeCell ref="B7:B10"/>
    <mergeCell ref="D7:D10"/>
    <mergeCell ref="E7:E10"/>
    <mergeCell ref="AE7:AE10"/>
    <mergeCell ref="F7:F10"/>
    <mergeCell ref="AK7:AK10"/>
    <mergeCell ref="AH7:AH10"/>
    <mergeCell ref="AI7:AI10"/>
    <mergeCell ref="I7:M7"/>
    <mergeCell ref="I8:I10"/>
    <mergeCell ref="J8:J10"/>
    <mergeCell ref="K8:K10"/>
    <mergeCell ref="L8:L10"/>
    <mergeCell ref="M8:M10"/>
    <mergeCell ref="AF7:AF10"/>
  </mergeCells>
  <printOptions/>
  <pageMargins left="0.3937007874015748" right="0.3937007874015748" top="0.3937007874015748" bottom="0.5905511811023623" header="0.5118110236220472" footer="0.5118110236220472"/>
  <pageSetup horizontalDpi="120" verticalDpi="120" orientation="landscape" paperSize="9" r:id="rId2"/>
  <headerFooter alignWithMargins="0">
    <oddHeader>&amp;C&amp;A</oddHeader>
    <oddFooter>&amp;CСтр. &amp;P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H146"/>
  <sheetViews>
    <sheetView showGridLines="0" zoomScale="90" zoomScaleNormal="90" zoomScalePageLayoutView="0" workbookViewId="0" topLeftCell="A1">
      <selection activeCell="E18" sqref="E18"/>
    </sheetView>
  </sheetViews>
  <sheetFormatPr defaultColWidth="9.00390625" defaultRowHeight="12.75"/>
  <cols>
    <col min="1" max="1" width="13.25390625" style="0" customWidth="1"/>
    <col min="2" max="2" width="3.625" style="0" customWidth="1"/>
    <col min="3" max="3" width="4.25390625" style="0" customWidth="1"/>
    <col min="4" max="34" width="6.375" style="0" customWidth="1"/>
  </cols>
  <sheetData>
    <row r="1" spans="2:112" ht="15.75">
      <c r="B1" s="1"/>
      <c r="N1" s="200" t="s">
        <v>170</v>
      </c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  <c r="BQ1" s="24"/>
      <c r="BR1" s="24"/>
      <c r="BS1" s="24"/>
      <c r="BT1" s="24"/>
      <c r="BU1" s="24"/>
      <c r="BV1" s="24"/>
      <c r="BW1" s="24"/>
      <c r="BX1" s="24"/>
      <c r="BY1" s="24"/>
      <c r="BZ1" s="24"/>
      <c r="CA1" s="24"/>
      <c r="CB1" s="24"/>
      <c r="CC1" s="24"/>
      <c r="CD1" s="24"/>
      <c r="CE1" s="24"/>
      <c r="CF1" s="24"/>
      <c r="CG1" s="24"/>
      <c r="CH1" s="24"/>
      <c r="CI1" s="24"/>
      <c r="CJ1" s="24"/>
      <c r="CK1" s="24"/>
      <c r="CL1" s="24"/>
      <c r="CM1" s="24"/>
      <c r="CN1" s="24"/>
      <c r="CO1" s="24"/>
      <c r="CP1" s="24"/>
      <c r="CQ1" s="24"/>
      <c r="CR1" s="24"/>
      <c r="CS1" s="24"/>
      <c r="CT1" s="24"/>
      <c r="CU1" s="24"/>
      <c r="CV1" s="24"/>
      <c r="CW1" s="24"/>
      <c r="CX1" s="24"/>
      <c r="CY1" s="24"/>
      <c r="CZ1" s="24"/>
      <c r="DA1" s="24"/>
      <c r="DB1" s="24"/>
      <c r="DC1" s="24"/>
      <c r="DD1" s="24"/>
      <c r="DE1" s="24"/>
      <c r="DF1" s="24"/>
      <c r="DG1" s="24"/>
      <c r="DH1" s="24"/>
    </row>
    <row r="2" spans="11:112" ht="15.75">
      <c r="K2" s="3" t="s">
        <v>11</v>
      </c>
      <c r="R2" s="2" t="e">
        <f>#REF!</f>
        <v>#REF!</v>
      </c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24"/>
      <c r="CX2" s="24"/>
      <c r="CY2" s="24"/>
      <c r="CZ2" s="24"/>
      <c r="DA2" s="24"/>
      <c r="DB2" s="24"/>
      <c r="DC2" s="24"/>
      <c r="DD2" s="24"/>
      <c r="DE2" s="24"/>
      <c r="DF2" s="24"/>
      <c r="DG2" s="24"/>
      <c r="DH2" s="24"/>
    </row>
    <row r="3" spans="1:112" ht="12.75">
      <c r="A3" s="198"/>
      <c r="B3" s="198"/>
      <c r="C3" s="15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24"/>
      <c r="CS3" s="24"/>
      <c r="CT3" s="24"/>
      <c r="CU3" s="24"/>
      <c r="CV3" s="24"/>
      <c r="CW3" s="24"/>
      <c r="CX3" s="24"/>
      <c r="CY3" s="24"/>
      <c r="CZ3" s="24"/>
      <c r="DA3" s="24"/>
      <c r="DB3" s="24"/>
      <c r="DC3" s="24"/>
      <c r="DD3" s="24"/>
      <c r="DE3" s="24"/>
      <c r="DF3" s="24"/>
      <c r="DG3" s="24"/>
      <c r="DH3" s="24"/>
    </row>
    <row r="4" spans="8:112" ht="15.75">
      <c r="H4" s="2"/>
      <c r="N4" s="200" t="str">
        <f>ЕК600!U4</f>
        <v>Лично-командное Первенство Тверской области по судомодельному </v>
      </c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</row>
    <row r="5" spans="11:112" ht="15.75">
      <c r="K5" s="4"/>
      <c r="N5" s="199" t="str">
        <f>ЕК600!U5</f>
        <v>спорту среди школьников.</v>
      </c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</row>
    <row r="6" spans="24:112" ht="12.75">
      <c r="X6" s="5"/>
      <c r="Y6" s="5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4"/>
      <c r="DD6" s="24"/>
      <c r="DE6" s="24"/>
      <c r="DF6" s="24"/>
      <c r="DG6" s="24"/>
      <c r="DH6" s="24"/>
    </row>
    <row r="7" spans="1:112" ht="13.5" thickBot="1">
      <c r="A7" s="257">
        <f ca="1">TODAY()</f>
        <v>43243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  <c r="CY7" s="24"/>
      <c r="CZ7" s="24"/>
      <c r="DA7" s="24"/>
      <c r="DB7" s="24"/>
      <c r="DC7" s="24"/>
      <c r="DD7" s="24"/>
      <c r="DE7" s="24"/>
      <c r="DF7" s="24"/>
      <c r="DG7" s="24"/>
      <c r="DH7" s="24"/>
    </row>
    <row r="8" spans="1:112" ht="13.5" thickTop="1">
      <c r="A8" s="33" t="s">
        <v>44</v>
      </c>
      <c r="B8" s="96"/>
      <c r="C8" s="96"/>
      <c r="D8" s="96"/>
      <c r="E8" s="79"/>
      <c r="F8" s="153">
        <v>1</v>
      </c>
      <c r="G8" s="81"/>
      <c r="H8" s="116"/>
      <c r="I8" s="78">
        <v>2</v>
      </c>
      <c r="J8" s="78"/>
      <c r="K8" s="79"/>
      <c r="L8" s="38">
        <v>3</v>
      </c>
      <c r="M8" s="81"/>
      <c r="N8" s="116"/>
      <c r="O8" s="78">
        <v>4</v>
      </c>
      <c r="P8" s="78"/>
      <c r="Q8" s="79"/>
      <c r="R8" s="38">
        <v>5</v>
      </c>
      <c r="S8" s="81"/>
      <c r="T8" s="116"/>
      <c r="U8" s="78">
        <v>6</v>
      </c>
      <c r="V8" s="78"/>
      <c r="W8" s="79"/>
      <c r="X8" s="38">
        <v>7</v>
      </c>
      <c r="Y8" s="81"/>
      <c r="Z8" s="116"/>
      <c r="AA8" s="78">
        <v>8</v>
      </c>
      <c r="AB8" s="153"/>
      <c r="AC8" s="113"/>
      <c r="AD8" s="78">
        <v>9</v>
      </c>
      <c r="AE8" s="121"/>
      <c r="AF8" s="113"/>
      <c r="AG8" s="78">
        <v>10</v>
      </c>
      <c r="AH8" s="121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4"/>
      <c r="DB8" s="24"/>
      <c r="DC8" s="24"/>
      <c r="DD8" s="24"/>
      <c r="DE8" s="24"/>
      <c r="DF8" s="24"/>
      <c r="DG8" s="24"/>
      <c r="DH8" s="24"/>
    </row>
    <row r="9" spans="1:112" ht="15">
      <c r="A9" s="33" t="s">
        <v>45</v>
      </c>
      <c r="B9" s="96"/>
      <c r="C9" s="96"/>
      <c r="D9" s="96"/>
      <c r="E9" s="152"/>
      <c r="F9" s="155" t="str">
        <f>IF(ISERROR(VLOOKUP(F8,#REF!,9,FALSE))=TRUE," ",VLOOKUP(F8,#REF!,9,FALSE))</f>
        <v> </v>
      </c>
      <c r="G9" s="121"/>
      <c r="H9" s="114"/>
      <c r="I9" s="155" t="str">
        <f>IF(ISERROR(VLOOKUP(I8,#REF!,9,FALSE))=TRUE," ",VLOOKUP(I8,#REF!,9,FALSE))</f>
        <v> </v>
      </c>
      <c r="J9" s="78"/>
      <c r="K9" s="113"/>
      <c r="L9" s="155" t="str">
        <f>IF(ISERROR(VLOOKUP(L8,#REF!,9,FALSE))=TRUE," ",VLOOKUP(L8,#REF!,9,FALSE))</f>
        <v> </v>
      </c>
      <c r="M9" s="121"/>
      <c r="N9" s="123"/>
      <c r="O9" s="155" t="str">
        <f>IF(ISERROR(VLOOKUP(O8,#REF!,9,FALSE))=TRUE," ",VLOOKUP(O8,#REF!,9,FALSE))</f>
        <v> </v>
      </c>
      <c r="P9" s="78"/>
      <c r="Q9" s="113"/>
      <c r="R9" s="155" t="str">
        <f>IF(ISERROR(VLOOKUP(R8,#REF!,9,FALSE))=TRUE," ",VLOOKUP(R8,#REF!,9,FALSE))</f>
        <v> </v>
      </c>
      <c r="S9" s="121"/>
      <c r="T9" s="114"/>
      <c r="U9" s="155" t="str">
        <f>IF(ISERROR(VLOOKUP(U8,#REF!,9,FALSE))=TRUE," ",VLOOKUP(U8,#REF!,9,FALSE))</f>
        <v> </v>
      </c>
      <c r="V9" s="78"/>
      <c r="W9" s="113"/>
      <c r="X9" s="155" t="str">
        <f>IF(ISERROR(VLOOKUP(X8,#REF!,9,FALSE))=TRUE," ",VLOOKUP(X8,#REF!,9,FALSE))</f>
        <v> </v>
      </c>
      <c r="Y9" s="121"/>
      <c r="Z9" s="114"/>
      <c r="AA9" s="155" t="str">
        <f>IF(ISERROR(VLOOKUP(AA8,#REF!,9,FALSE))=TRUE," ",VLOOKUP(AA8,#REF!,9,FALSE))</f>
        <v> </v>
      </c>
      <c r="AB9" s="78"/>
      <c r="AC9" s="113"/>
      <c r="AD9" s="155" t="str">
        <f>IF(ISERROR(VLOOKUP(AD8,#REF!,9,FALSE))=TRUE," ",VLOOKUP(AD8,#REF!,9,FALSE))</f>
        <v> </v>
      </c>
      <c r="AE9" s="121"/>
      <c r="AF9" s="113"/>
      <c r="AG9" s="155" t="str">
        <f>IF(ISERROR(VLOOKUP(AG8,#REF!,9,FALSE))=TRUE," ",VLOOKUP(AG8,#REF!,9,FALSE))</f>
        <v> </v>
      </c>
      <c r="AH9" s="121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  <c r="DD9" s="24"/>
      <c r="DE9" s="24"/>
      <c r="DF9" s="24"/>
      <c r="DG9" s="24"/>
      <c r="DH9" s="24"/>
    </row>
    <row r="10" spans="1:112" ht="15">
      <c r="A10" s="33" t="s">
        <v>46</v>
      </c>
      <c r="B10" s="96"/>
      <c r="C10" s="96"/>
      <c r="D10" s="96"/>
      <c r="E10" s="113"/>
      <c r="F10" s="154" t="str">
        <f>IF(ISERROR(VLOOKUP(F9,#REF!,2,FALSE))=TRUE," ",VLOOKUP(F9,#REF!,2,FALSE))</f>
        <v> </v>
      </c>
      <c r="G10" s="121"/>
      <c r="H10" s="114"/>
      <c r="I10" s="154" t="str">
        <f>IF(ISERROR(VLOOKUP(I9,#REF!,2,FALSE))=TRUE," ",VLOOKUP(I9,#REF!,2,FALSE))</f>
        <v> </v>
      </c>
      <c r="J10" s="78"/>
      <c r="K10" s="113"/>
      <c r="L10" s="154" t="str">
        <f>IF(ISERROR(VLOOKUP(L9,#REF!,2,FALSE))=TRUE," ",VLOOKUP(L9,#REF!,2,FALSE))</f>
        <v> </v>
      </c>
      <c r="M10" s="121"/>
      <c r="N10" s="114"/>
      <c r="O10" s="154" t="str">
        <f>IF(ISERROR(VLOOKUP(O9,#REF!,2,FALSE))=TRUE," ",VLOOKUP(O9,#REF!,2,FALSE))</f>
        <v> </v>
      </c>
      <c r="P10" s="78"/>
      <c r="Q10" s="113"/>
      <c r="R10" s="154" t="str">
        <f>IF(ISERROR(VLOOKUP(R9,#REF!,2,FALSE))=TRUE," ",VLOOKUP(R9,#REF!,2,FALSE))</f>
        <v> </v>
      </c>
      <c r="S10" s="121"/>
      <c r="T10" s="114"/>
      <c r="U10" s="154" t="str">
        <f>IF(ISERROR(VLOOKUP(U9,#REF!,2,FALSE))=TRUE," ",VLOOKUP(U9,#REF!,2,FALSE))</f>
        <v> </v>
      </c>
      <c r="V10" s="78"/>
      <c r="W10" s="113"/>
      <c r="X10" s="154" t="str">
        <f>IF(ISERROR(VLOOKUP(X9,#REF!,2,FALSE))=TRUE," ",VLOOKUP(X9,#REF!,2,FALSE))</f>
        <v> </v>
      </c>
      <c r="Y10" s="121"/>
      <c r="Z10" s="114"/>
      <c r="AA10" s="154" t="str">
        <f>IF(ISERROR(VLOOKUP(AA9,#REF!,2,FALSE))=TRUE," ",VLOOKUP(AA9,#REF!,2,FALSE))</f>
        <v> </v>
      </c>
      <c r="AB10" s="78"/>
      <c r="AC10" s="113"/>
      <c r="AD10" s="154" t="str">
        <f>IF(ISERROR(VLOOKUP(AD9,#REF!,2,FALSE))=TRUE," ",VLOOKUP(AD9,#REF!,2,FALSE))</f>
        <v> </v>
      </c>
      <c r="AE10" s="121"/>
      <c r="AF10" s="113"/>
      <c r="AG10" s="154" t="str">
        <f>IF(ISERROR(VLOOKUP(AG9,#REF!,2,FALSE))=TRUE," ",VLOOKUP(AG9,#REF!,2,FALSE))</f>
        <v> </v>
      </c>
      <c r="AH10" s="121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</row>
    <row r="11" spans="1:112" ht="12.75">
      <c r="A11" s="33" t="s">
        <v>47</v>
      </c>
      <c r="B11" s="96"/>
      <c r="C11" s="96"/>
      <c r="D11" s="96"/>
      <c r="E11" s="113"/>
      <c r="F11" s="78" t="str">
        <f>IF(ISERROR(VLOOKUP(F9,#REF!,3,FALSE))=TRUE," ",IF(VLOOKUP(F9,#REF!,3,FALSE)=0,"б/р",VLOOKUP(F9,#REF!,3,FALSE)))</f>
        <v> </v>
      </c>
      <c r="G11" s="121"/>
      <c r="H11" s="114"/>
      <c r="I11" s="78" t="str">
        <f>IF(ISERROR(VLOOKUP(I9,#REF!,3,FALSE))=TRUE," ",IF(VLOOKUP(I9,#REF!,3,FALSE)=0,"б/р",VLOOKUP(I9,#REF!,3,FALSE)))</f>
        <v> </v>
      </c>
      <c r="J11" s="78"/>
      <c r="K11" s="113"/>
      <c r="L11" s="78" t="str">
        <f>IF(ISERROR(VLOOKUP(L9,#REF!,3,FALSE))=TRUE," ",IF(VLOOKUP(L9,#REF!,3,FALSE)=0,"б/р",VLOOKUP(L9,#REF!,3,FALSE)))</f>
        <v> </v>
      </c>
      <c r="M11" s="121"/>
      <c r="N11" s="114"/>
      <c r="O11" s="78" t="str">
        <f>IF(ISERROR(VLOOKUP(O9,#REF!,3,FALSE))=TRUE," ",IF(VLOOKUP(O9,#REF!,3,FALSE)=0,"б/р",VLOOKUP(O9,#REF!,3,FALSE)))</f>
        <v> </v>
      </c>
      <c r="P11" s="78"/>
      <c r="Q11" s="113"/>
      <c r="R11" s="78" t="str">
        <f>IF(ISERROR(VLOOKUP(R9,#REF!,3,FALSE))=TRUE," ",IF(VLOOKUP(R9,#REF!,3,FALSE)=0,"б/р",VLOOKUP(R9,#REF!,3,FALSE)))</f>
        <v> </v>
      </c>
      <c r="S11" s="121"/>
      <c r="T11" s="114"/>
      <c r="U11" s="78" t="str">
        <f>IF(ISERROR(VLOOKUP(U9,#REF!,3,FALSE))=TRUE," ",IF(VLOOKUP(U9,#REF!,3,FALSE)=0,"б/р",VLOOKUP(U9,#REF!,3,FALSE)))</f>
        <v> </v>
      </c>
      <c r="V11" s="78"/>
      <c r="W11" s="113"/>
      <c r="X11" s="78" t="str">
        <f>IF(ISERROR(VLOOKUP(X9,#REF!,3,FALSE))=TRUE," ",IF(VLOOKUP(X9,#REF!,3,FALSE)=0,"б/р",VLOOKUP(X9,#REF!,3,FALSE)))</f>
        <v> </v>
      </c>
      <c r="Y11" s="121"/>
      <c r="Z11" s="114"/>
      <c r="AA11" s="78" t="str">
        <f>IF(ISERROR(VLOOKUP(AA9,#REF!,3,FALSE))=TRUE," ",IF(VLOOKUP(AA9,#REF!,3,FALSE)=0,"б/р",VLOOKUP(AA9,#REF!,3,FALSE)))</f>
        <v> </v>
      </c>
      <c r="AB11" s="78"/>
      <c r="AC11" s="113"/>
      <c r="AD11" s="78" t="str">
        <f>IF(ISERROR(VLOOKUP(AD9,#REF!,3,FALSE))=TRUE," ",IF(VLOOKUP(AD9,#REF!,3,FALSE)=0,"б/р",VLOOKUP(AD9,#REF!,3,FALSE)))</f>
        <v> </v>
      </c>
      <c r="AE11" s="121"/>
      <c r="AF11" s="113"/>
      <c r="AG11" s="78" t="str">
        <f>IF(ISERROR(VLOOKUP(AG9,#REF!,3,FALSE))=TRUE," ",IF(VLOOKUP(AG9,#REF!,3,FALSE)=0,"б/р",VLOOKUP(AG9,#REF!,3,FALSE)))</f>
        <v> </v>
      </c>
      <c r="AH11" s="121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4"/>
      <c r="DB11" s="24"/>
      <c r="DC11" s="24"/>
      <c r="DD11" s="24"/>
      <c r="DE11" s="24"/>
      <c r="DF11" s="24"/>
      <c r="DG11" s="24"/>
      <c r="DH11" s="24"/>
    </row>
    <row r="12" spans="1:112" ht="12.75">
      <c r="A12" s="33" t="s">
        <v>48</v>
      </c>
      <c r="B12" s="96"/>
      <c r="C12" s="96"/>
      <c r="D12" s="96"/>
      <c r="E12" s="113"/>
      <c r="F12" s="124"/>
      <c r="G12" s="121"/>
      <c r="H12" s="114"/>
      <c r="I12" s="124"/>
      <c r="J12" s="78"/>
      <c r="K12" s="113"/>
      <c r="L12" s="124"/>
      <c r="M12" s="121"/>
      <c r="N12" s="114"/>
      <c r="O12" s="124"/>
      <c r="P12" s="78"/>
      <c r="Q12" s="113"/>
      <c r="R12" s="124"/>
      <c r="S12" s="121"/>
      <c r="T12" s="114"/>
      <c r="U12" s="124"/>
      <c r="V12" s="78"/>
      <c r="W12" s="113"/>
      <c r="X12" s="124"/>
      <c r="Y12" s="121"/>
      <c r="Z12" s="114"/>
      <c r="AA12" s="124"/>
      <c r="AB12" s="78"/>
      <c r="AC12" s="113"/>
      <c r="AD12" s="124"/>
      <c r="AE12" s="121"/>
      <c r="AF12" s="113"/>
      <c r="AG12" s="124"/>
      <c r="AH12" s="121"/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2"/>
      <c r="BF12" s="62"/>
      <c r="BG12" s="62"/>
      <c r="BH12" s="62"/>
      <c r="BI12" s="62"/>
      <c r="BJ12" s="62"/>
      <c r="BK12" s="62"/>
      <c r="BL12" s="62"/>
      <c r="BM12" s="62"/>
      <c r="BN12" s="62"/>
      <c r="BO12" s="62"/>
      <c r="BP12" s="62"/>
      <c r="BQ12" s="62"/>
      <c r="BR12" s="62"/>
      <c r="BS12" s="62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4"/>
      <c r="DD12" s="24"/>
      <c r="DE12" s="24"/>
      <c r="DF12" s="24"/>
      <c r="DG12" s="24"/>
      <c r="DH12" s="24"/>
    </row>
    <row r="13" spans="1:112" ht="12.75">
      <c r="A13" s="33" t="s">
        <v>49</v>
      </c>
      <c r="B13" s="96"/>
      <c r="C13" s="96"/>
      <c r="D13" s="96"/>
      <c r="E13" s="125">
        <f>IF(ISERROR(VLOOKUP(F9,#REF!,4,FALSE))=TRUE,0,VLOOKUP(F9,#REF!,4,FALSE))</f>
        <v>0</v>
      </c>
      <c r="F13" s="126" t="s">
        <v>50</v>
      </c>
      <c r="G13" s="127">
        <f>IF(ISERROR(VLOOKUP(F9,#REF!,5,FALSE))=TRUE,0,VLOOKUP(F9,#REF!,5,FALSE))</f>
        <v>0</v>
      </c>
      <c r="H13" s="125">
        <f>IF(ISERROR(VLOOKUP(I9,#REF!,4,FALSE))=TRUE,0,VLOOKUP(I9,#REF!,4,FALSE))</f>
        <v>0</v>
      </c>
      <c r="I13" s="126" t="s">
        <v>50</v>
      </c>
      <c r="J13" s="127">
        <f>IF(ISERROR(VLOOKUP(I9,#REF!,5,FALSE))=TRUE,0,VLOOKUP(I9,#REF!,5,FALSE))</f>
        <v>0</v>
      </c>
      <c r="K13" s="125">
        <f>IF(ISERROR(VLOOKUP(L9,#REF!,4,FALSE))=TRUE,0,VLOOKUP(L9,#REF!,4,FALSE))</f>
        <v>0</v>
      </c>
      <c r="L13" s="126" t="s">
        <v>50</v>
      </c>
      <c r="M13" s="127">
        <f>IF(ISERROR(VLOOKUP(L9,#REF!,5,FALSE))=TRUE,0,VLOOKUP(L9,#REF!,5,FALSE))</f>
        <v>0</v>
      </c>
      <c r="N13" s="125">
        <f>IF(ISERROR(VLOOKUP(O9,#REF!,4,FALSE))=TRUE,0,VLOOKUP(O9,#REF!,4,FALSE))</f>
        <v>0</v>
      </c>
      <c r="O13" s="126" t="s">
        <v>50</v>
      </c>
      <c r="P13" s="127">
        <f>IF(ISERROR(VLOOKUP(O9,#REF!,5,FALSE))=TRUE,0,VLOOKUP(O9,#REF!,5,FALSE))</f>
        <v>0</v>
      </c>
      <c r="Q13" s="125">
        <f>IF(ISERROR(VLOOKUP(R9,#REF!,4,FALSE))=TRUE,0,VLOOKUP(R9,#REF!,4,FALSE))</f>
        <v>0</v>
      </c>
      <c r="R13" s="126" t="s">
        <v>50</v>
      </c>
      <c r="S13" s="127">
        <f>IF(ISERROR(VLOOKUP(R9,#REF!,5,FALSE))=TRUE,0,VLOOKUP(R9,#REF!,5,FALSE))</f>
        <v>0</v>
      </c>
      <c r="T13" s="125">
        <f>IF(ISERROR(VLOOKUP(U9,#REF!,4,FALSE))=TRUE,0,VLOOKUP(U9,#REF!,4,FALSE))</f>
        <v>0</v>
      </c>
      <c r="U13" s="126" t="s">
        <v>50</v>
      </c>
      <c r="V13" s="127">
        <f>IF(ISERROR(VLOOKUP(U9,#REF!,5,FALSE))=TRUE,0,VLOOKUP(U9,#REF!,5,FALSE))</f>
        <v>0</v>
      </c>
      <c r="W13" s="125">
        <f>IF(ISERROR(VLOOKUP(X9,#REF!,4,FALSE))=TRUE,0,VLOOKUP(X9,#REF!,4,FALSE))</f>
        <v>0</v>
      </c>
      <c r="X13" s="126" t="s">
        <v>50</v>
      </c>
      <c r="Y13" s="127">
        <f>IF(ISERROR(VLOOKUP(X9,#REF!,5,FALSE))=TRUE,0,VLOOKUP(X9,#REF!,5,FALSE))</f>
        <v>0</v>
      </c>
      <c r="Z13" s="125">
        <f>IF(ISERROR(VLOOKUP(AA9,#REF!,4,FALSE))=TRUE,0,VLOOKUP(AA9,#REF!,4,FALSE))</f>
        <v>0</v>
      </c>
      <c r="AA13" s="126" t="s">
        <v>50</v>
      </c>
      <c r="AB13" s="231">
        <f>IF(ISERROR(VLOOKUP(AA9,#REF!,5,FALSE))=TRUE,0,VLOOKUP(AA9,#REF!,5,FALSE))</f>
        <v>0</v>
      </c>
      <c r="AC13" s="125">
        <f>IF(ISERROR(VLOOKUP(AD9,#REF!,4,FALSE))=TRUE,0,VLOOKUP(AD9,#REF!,4,FALSE))</f>
        <v>0</v>
      </c>
      <c r="AD13" s="126" t="s">
        <v>50</v>
      </c>
      <c r="AE13" s="127">
        <f>IF(ISERROR(VLOOKUP(AD9,#REF!,5,FALSE))=TRUE,0,VLOOKUP(AD9,#REF!,5,FALSE))</f>
        <v>0</v>
      </c>
      <c r="AF13" s="125">
        <f>IF(ISERROR(VLOOKUP(AG9,#REF!,4,FALSE))=TRUE,0,VLOOKUP(AG9,#REF!,4,FALSE))</f>
        <v>0</v>
      </c>
      <c r="AG13" s="126" t="s">
        <v>50</v>
      </c>
      <c r="AH13" s="127">
        <f>IF(ISERROR(VLOOKUP(AG9,#REF!,5,FALSE))=TRUE,0,VLOOKUP(AG9,#REF!,5,FALSE))</f>
        <v>0</v>
      </c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  <c r="DE13" s="24"/>
      <c r="DF13" s="24"/>
      <c r="DG13" s="24"/>
      <c r="DH13" s="24"/>
    </row>
    <row r="14" spans="1:112" ht="12.75">
      <c r="A14" s="33" t="s">
        <v>51</v>
      </c>
      <c r="B14" s="96"/>
      <c r="C14" s="96"/>
      <c r="D14" s="96"/>
      <c r="E14" s="180">
        <f>SUM(E13+200)</f>
        <v>200</v>
      </c>
      <c r="F14" s="181" t="s">
        <v>50</v>
      </c>
      <c r="G14" s="182" t="e">
        <f>LOOKUP(G13,#REF!,#REF!)</f>
        <v>#REF!</v>
      </c>
      <c r="H14" s="180">
        <f>SUM(H13+200)</f>
        <v>200</v>
      </c>
      <c r="I14" s="181" t="s">
        <v>50</v>
      </c>
      <c r="J14" s="182" t="e">
        <f>LOOKUP(J13,#REF!,#REF!)</f>
        <v>#REF!</v>
      </c>
      <c r="K14" s="180">
        <f>SUM(K13+200)</f>
        <v>200</v>
      </c>
      <c r="L14" s="181" t="s">
        <v>50</v>
      </c>
      <c r="M14" s="182" t="e">
        <f>LOOKUP(M13,#REF!,#REF!)</f>
        <v>#REF!</v>
      </c>
      <c r="N14" s="180">
        <f>SUM(N13+200)</f>
        <v>200</v>
      </c>
      <c r="O14" s="181" t="s">
        <v>50</v>
      </c>
      <c r="P14" s="182" t="e">
        <f>LOOKUP(P13,#REF!,#REF!)</f>
        <v>#REF!</v>
      </c>
      <c r="Q14" s="180">
        <f>SUM(Q13+200)</f>
        <v>200</v>
      </c>
      <c r="R14" s="181" t="s">
        <v>50</v>
      </c>
      <c r="S14" s="182" t="e">
        <f>LOOKUP(S13,#REF!,#REF!)</f>
        <v>#REF!</v>
      </c>
      <c r="T14" s="180">
        <f>SUM(T13+200)</f>
        <v>200</v>
      </c>
      <c r="U14" s="181" t="s">
        <v>50</v>
      </c>
      <c r="V14" s="181" t="e">
        <f>LOOKUP(V13,#REF!,#REF!)</f>
        <v>#REF!</v>
      </c>
      <c r="W14" s="180">
        <f>SUM(W13+200)</f>
        <v>200</v>
      </c>
      <c r="X14" s="181" t="s">
        <v>50</v>
      </c>
      <c r="Y14" s="182" t="e">
        <f>LOOKUP(Y13,#REF!,#REF!)</f>
        <v>#REF!</v>
      </c>
      <c r="Z14" s="180">
        <f>SUM(Z13+200)</f>
        <v>200</v>
      </c>
      <c r="AA14" s="181" t="s">
        <v>50</v>
      </c>
      <c r="AB14" s="232" t="e">
        <f>LOOKUP(AB13,#REF!,#REF!)</f>
        <v>#REF!</v>
      </c>
      <c r="AC14" s="180">
        <f>SUM(AC13+200)</f>
        <v>200</v>
      </c>
      <c r="AD14" s="181" t="s">
        <v>50</v>
      </c>
      <c r="AE14" s="182" t="e">
        <f>LOOKUP(AE13,#REF!,#REF!)</f>
        <v>#REF!</v>
      </c>
      <c r="AF14" s="180">
        <f>SUM(AF13+200)</f>
        <v>200</v>
      </c>
      <c r="AG14" s="181" t="s">
        <v>50</v>
      </c>
      <c r="AH14" s="182" t="e">
        <f>LOOKUP(AH13,#REF!,#REF!)</f>
        <v>#REF!</v>
      </c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4"/>
      <c r="DC14" s="24"/>
      <c r="DD14" s="24"/>
      <c r="DE14" s="24"/>
      <c r="DF14" s="24"/>
      <c r="DG14" s="24"/>
      <c r="DH14" s="24"/>
    </row>
    <row r="15" spans="1:112" ht="20.25">
      <c r="A15" s="33" t="s">
        <v>52</v>
      </c>
      <c r="B15" s="96"/>
      <c r="C15" s="96"/>
      <c r="D15" s="96"/>
      <c r="E15" s="113"/>
      <c r="F15" s="238">
        <f>'F2-A-Прот'!$F$10</f>
        <v>0</v>
      </c>
      <c r="G15" s="239"/>
      <c r="H15" s="240"/>
      <c r="I15" s="238">
        <f>'F2-A-Прот'!$F$11</f>
        <v>0</v>
      </c>
      <c r="J15" s="238"/>
      <c r="K15" s="241"/>
      <c r="L15" s="238">
        <f>'F2-A-Прот'!$F$12</f>
        <v>0</v>
      </c>
      <c r="M15" s="239"/>
      <c r="N15" s="240"/>
      <c r="O15" s="238">
        <f>'F2-A-Прот'!$F$13</f>
        <v>0</v>
      </c>
      <c r="P15" s="238"/>
      <c r="Q15" s="241"/>
      <c r="R15" s="238">
        <f>'F2-A-Прот'!$F$14</f>
        <v>0</v>
      </c>
      <c r="S15" s="239"/>
      <c r="T15" s="240"/>
      <c r="U15" s="238">
        <f>'F2-A-Прот'!$F$15</f>
        <v>0</v>
      </c>
      <c r="V15" s="238"/>
      <c r="W15" s="241"/>
      <c r="X15" s="238">
        <f>'F2-A-Прот'!$F$16</f>
        <v>0</v>
      </c>
      <c r="Y15" s="239"/>
      <c r="Z15" s="240"/>
      <c r="AA15" s="238">
        <f>'F2-A-Прот'!$F$17</f>
        <v>0</v>
      </c>
      <c r="AB15" s="238"/>
      <c r="AC15" s="241"/>
      <c r="AD15" s="238">
        <f>'F2-A-Прот'!$F$18</f>
        <v>0</v>
      </c>
      <c r="AE15" s="239"/>
      <c r="AF15" s="241"/>
      <c r="AG15" s="238">
        <f>'F2-A-Прот'!$F$19</f>
        <v>0</v>
      </c>
      <c r="AH15" s="23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4"/>
      <c r="DB15" s="24"/>
      <c r="DC15" s="24"/>
      <c r="DD15" s="24"/>
      <c r="DE15" s="24"/>
      <c r="DF15" s="24"/>
      <c r="DG15" s="24"/>
      <c r="DH15" s="24"/>
    </row>
    <row r="16" spans="1:112" ht="12.75">
      <c r="A16" s="22"/>
      <c r="B16" s="24"/>
      <c r="C16" s="22"/>
      <c r="D16" s="22"/>
      <c r="E16" s="44"/>
      <c r="F16" s="96" t="s">
        <v>54</v>
      </c>
      <c r="G16" s="45"/>
      <c r="H16" s="33"/>
      <c r="I16" s="96" t="s">
        <v>54</v>
      </c>
      <c r="J16" s="96"/>
      <c r="K16" s="44"/>
      <c r="L16" s="96" t="s">
        <v>54</v>
      </c>
      <c r="M16" s="45"/>
      <c r="N16" s="33"/>
      <c r="O16" s="96" t="s">
        <v>54</v>
      </c>
      <c r="P16" s="96"/>
      <c r="Q16" s="44"/>
      <c r="R16" s="96" t="s">
        <v>54</v>
      </c>
      <c r="S16" s="45"/>
      <c r="T16" s="33"/>
      <c r="U16" s="96" t="s">
        <v>54</v>
      </c>
      <c r="V16" s="96"/>
      <c r="W16" s="44"/>
      <c r="X16" s="96" t="s">
        <v>54</v>
      </c>
      <c r="Y16" s="45"/>
      <c r="Z16" s="33"/>
      <c r="AA16" s="96" t="s">
        <v>54</v>
      </c>
      <c r="AB16" s="96"/>
      <c r="AC16" s="44"/>
      <c r="AD16" s="96" t="s">
        <v>54</v>
      </c>
      <c r="AE16" s="45"/>
      <c r="AF16" s="44"/>
      <c r="AG16" s="96" t="s">
        <v>54</v>
      </c>
      <c r="AH16" s="45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/>
      <c r="DB16" s="24"/>
      <c r="DC16" s="24"/>
      <c r="DD16" s="24"/>
      <c r="DE16" s="24"/>
      <c r="DF16" s="24"/>
      <c r="DG16" s="24"/>
      <c r="DH16" s="24"/>
    </row>
    <row r="17" spans="1:112" ht="43.5" thickBot="1">
      <c r="A17" s="119"/>
      <c r="B17" s="19"/>
      <c r="C17" s="122" t="s">
        <v>55</v>
      </c>
      <c r="D17" s="122" t="s">
        <v>56</v>
      </c>
      <c r="E17" s="85">
        <v>1</v>
      </c>
      <c r="F17" s="84">
        <v>2</v>
      </c>
      <c r="G17" s="86">
        <v>3</v>
      </c>
      <c r="H17" s="84">
        <v>1</v>
      </c>
      <c r="I17" s="84">
        <v>2</v>
      </c>
      <c r="J17" s="84">
        <v>3</v>
      </c>
      <c r="K17" s="85">
        <v>1</v>
      </c>
      <c r="L17" s="84">
        <v>2</v>
      </c>
      <c r="M17" s="86">
        <v>3</v>
      </c>
      <c r="N17" s="84">
        <v>1</v>
      </c>
      <c r="O17" s="84">
        <v>2</v>
      </c>
      <c r="P17" s="84">
        <v>3</v>
      </c>
      <c r="Q17" s="85">
        <v>1</v>
      </c>
      <c r="R17" s="84">
        <v>2</v>
      </c>
      <c r="S17" s="86">
        <v>3</v>
      </c>
      <c r="T17" s="84">
        <v>1</v>
      </c>
      <c r="U17" s="84">
        <v>2</v>
      </c>
      <c r="V17" s="84">
        <v>3</v>
      </c>
      <c r="W17" s="85">
        <v>1</v>
      </c>
      <c r="X17" s="84">
        <v>2</v>
      </c>
      <c r="Y17" s="86">
        <v>3</v>
      </c>
      <c r="Z17" s="84">
        <v>1</v>
      </c>
      <c r="AA17" s="84">
        <v>2</v>
      </c>
      <c r="AB17" s="158">
        <v>3</v>
      </c>
      <c r="AC17" s="85">
        <v>1</v>
      </c>
      <c r="AD17" s="84">
        <v>2</v>
      </c>
      <c r="AE17" s="86">
        <v>3</v>
      </c>
      <c r="AF17" s="85">
        <v>1</v>
      </c>
      <c r="AG17" s="84">
        <v>2</v>
      </c>
      <c r="AH17" s="86">
        <v>3</v>
      </c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  <c r="DB17" s="24"/>
      <c r="DC17" s="24"/>
      <c r="DD17" s="24"/>
      <c r="DE17" s="24"/>
      <c r="DF17" s="24"/>
      <c r="DG17" s="24"/>
      <c r="DH17" s="24"/>
    </row>
    <row r="18" spans="1:112" ht="13.5" thickTop="1">
      <c r="A18" s="22" t="s">
        <v>57</v>
      </c>
      <c r="B18" s="27" t="s">
        <v>58</v>
      </c>
      <c r="C18" s="28">
        <v>6</v>
      </c>
      <c r="D18" s="28">
        <v>-2</v>
      </c>
      <c r="E18" s="46"/>
      <c r="F18" s="28"/>
      <c r="G18" s="47"/>
      <c r="H18" s="28"/>
      <c r="I18" s="28"/>
      <c r="J18" s="28"/>
      <c r="K18" s="46"/>
      <c r="L18" s="28"/>
      <c r="M18" s="47"/>
      <c r="N18" s="28"/>
      <c r="O18" s="28"/>
      <c r="P18" s="28"/>
      <c r="Q18" s="46"/>
      <c r="R18" s="28"/>
      <c r="S18" s="47"/>
      <c r="T18" s="28"/>
      <c r="U18" s="28"/>
      <c r="V18" s="28"/>
      <c r="W18" s="46"/>
      <c r="X18" s="28"/>
      <c r="Y18" s="47"/>
      <c r="Z18" s="28"/>
      <c r="AA18" s="28"/>
      <c r="AB18" s="69"/>
      <c r="AC18" s="46"/>
      <c r="AD18" s="28"/>
      <c r="AE18" s="47"/>
      <c r="AF18" s="46"/>
      <c r="AG18" s="28"/>
      <c r="AH18" s="47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4"/>
      <c r="DB18" s="24"/>
      <c r="DC18" s="24"/>
      <c r="DD18" s="24"/>
      <c r="DE18" s="24"/>
      <c r="DF18" s="24"/>
      <c r="DG18" s="24"/>
      <c r="DH18" s="24"/>
    </row>
    <row r="19" spans="1:112" ht="12.75">
      <c r="A19" s="22" t="s">
        <v>59</v>
      </c>
      <c r="B19" s="27" t="s">
        <v>60</v>
      </c>
      <c r="C19" s="28">
        <v>9</v>
      </c>
      <c r="D19" s="28">
        <v>-3</v>
      </c>
      <c r="E19" s="46"/>
      <c r="F19" s="28"/>
      <c r="G19" s="47"/>
      <c r="H19" s="28"/>
      <c r="I19" s="28"/>
      <c r="J19" s="28"/>
      <c r="K19" s="46"/>
      <c r="L19" s="28"/>
      <c r="M19" s="47"/>
      <c r="N19" s="28"/>
      <c r="O19" s="28"/>
      <c r="P19" s="28"/>
      <c r="Q19" s="46"/>
      <c r="R19" s="28"/>
      <c r="S19" s="47"/>
      <c r="T19" s="28"/>
      <c r="U19" s="28"/>
      <c r="V19" s="28"/>
      <c r="W19" s="46"/>
      <c r="X19" s="28"/>
      <c r="Y19" s="47"/>
      <c r="Z19" s="28"/>
      <c r="AA19" s="28"/>
      <c r="AB19" s="69"/>
      <c r="AC19" s="46"/>
      <c r="AD19" s="28"/>
      <c r="AE19" s="47"/>
      <c r="AF19" s="46"/>
      <c r="AG19" s="28"/>
      <c r="AH19" s="47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K19" s="24"/>
      <c r="CL19" s="24"/>
      <c r="CM19" s="24"/>
      <c r="CN19" s="24"/>
      <c r="CO19" s="24"/>
      <c r="CP19" s="24"/>
      <c r="CQ19" s="24"/>
      <c r="CR19" s="24"/>
      <c r="CS19" s="24"/>
      <c r="CT19" s="24"/>
      <c r="CU19" s="24"/>
      <c r="CV19" s="24"/>
      <c r="CW19" s="24"/>
      <c r="CX19" s="24"/>
      <c r="CY19" s="24"/>
      <c r="CZ19" s="24"/>
      <c r="DA19" s="24"/>
      <c r="DB19" s="24"/>
      <c r="DC19" s="24"/>
      <c r="DD19" s="24"/>
      <c r="DE19" s="24"/>
      <c r="DF19" s="24"/>
      <c r="DG19" s="24"/>
      <c r="DH19" s="24"/>
    </row>
    <row r="20" spans="1:112" ht="12.75">
      <c r="A20" s="22"/>
      <c r="B20" s="27" t="s">
        <v>61</v>
      </c>
      <c r="C20" s="28">
        <v>6</v>
      </c>
      <c r="D20" s="28">
        <v>-2</v>
      </c>
      <c r="E20" s="46"/>
      <c r="F20" s="28"/>
      <c r="G20" s="47"/>
      <c r="H20" s="28"/>
      <c r="I20" s="28"/>
      <c r="J20" s="28"/>
      <c r="K20" s="46"/>
      <c r="L20" s="28"/>
      <c r="M20" s="47"/>
      <c r="N20" s="28"/>
      <c r="O20" s="28"/>
      <c r="P20" s="28"/>
      <c r="Q20" s="46"/>
      <c r="R20" s="28"/>
      <c r="S20" s="47"/>
      <c r="T20" s="28"/>
      <c r="U20" s="28"/>
      <c r="V20" s="28"/>
      <c r="W20" s="46"/>
      <c r="X20" s="28"/>
      <c r="Y20" s="47"/>
      <c r="Z20" s="28"/>
      <c r="AA20" s="28"/>
      <c r="AB20" s="69"/>
      <c r="AC20" s="46"/>
      <c r="AD20" s="28"/>
      <c r="AE20" s="47"/>
      <c r="AF20" s="46"/>
      <c r="AG20" s="28"/>
      <c r="AH20" s="47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  <c r="DB20" s="24"/>
      <c r="DC20" s="24"/>
      <c r="DD20" s="24"/>
      <c r="DE20" s="24"/>
      <c r="DF20" s="24"/>
      <c r="DG20" s="24"/>
      <c r="DH20" s="24"/>
    </row>
    <row r="21" spans="1:112" ht="12.75">
      <c r="A21" s="22" t="s">
        <v>62</v>
      </c>
      <c r="B21" s="27" t="s">
        <v>58</v>
      </c>
      <c r="C21" s="28">
        <v>6</v>
      </c>
      <c r="D21" s="28">
        <v>-2</v>
      </c>
      <c r="E21" s="46"/>
      <c r="F21" s="28"/>
      <c r="G21" s="47"/>
      <c r="H21" s="28"/>
      <c r="I21" s="28"/>
      <c r="J21" s="28"/>
      <c r="K21" s="46"/>
      <c r="L21" s="28"/>
      <c r="M21" s="47"/>
      <c r="N21" s="28"/>
      <c r="O21" s="28"/>
      <c r="P21" s="28"/>
      <c r="Q21" s="46"/>
      <c r="R21" s="28"/>
      <c r="S21" s="47"/>
      <c r="T21" s="28"/>
      <c r="U21" s="28"/>
      <c r="V21" s="28"/>
      <c r="W21" s="46"/>
      <c r="X21" s="28"/>
      <c r="Y21" s="47"/>
      <c r="Z21" s="28"/>
      <c r="AA21" s="28"/>
      <c r="AB21" s="69"/>
      <c r="AC21" s="46"/>
      <c r="AD21" s="28"/>
      <c r="AE21" s="47"/>
      <c r="AF21" s="46"/>
      <c r="AG21" s="28"/>
      <c r="AH21" s="47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4"/>
      <c r="DB21" s="24"/>
      <c r="DC21" s="24"/>
      <c r="DD21" s="24"/>
      <c r="DE21" s="24"/>
      <c r="DF21" s="24"/>
      <c r="DG21" s="24"/>
      <c r="DH21" s="24"/>
    </row>
    <row r="22" spans="1:112" ht="12.75">
      <c r="A22" s="22" t="s">
        <v>63</v>
      </c>
      <c r="B22" s="27" t="s">
        <v>60</v>
      </c>
      <c r="C22" s="28">
        <v>9</v>
      </c>
      <c r="D22" s="28">
        <v>-3</v>
      </c>
      <c r="E22" s="46"/>
      <c r="F22" s="28"/>
      <c r="G22" s="47"/>
      <c r="H22" s="28"/>
      <c r="I22" s="28"/>
      <c r="J22" s="28"/>
      <c r="K22" s="46"/>
      <c r="L22" s="28"/>
      <c r="M22" s="47"/>
      <c r="N22" s="28"/>
      <c r="O22" s="28"/>
      <c r="P22" s="28"/>
      <c r="Q22" s="46"/>
      <c r="R22" s="28"/>
      <c r="S22" s="47"/>
      <c r="T22" s="28"/>
      <c r="U22" s="28"/>
      <c r="V22" s="28"/>
      <c r="W22" s="46"/>
      <c r="X22" s="28"/>
      <c r="Y22" s="47"/>
      <c r="Z22" s="28"/>
      <c r="AA22" s="28"/>
      <c r="AB22" s="69"/>
      <c r="AC22" s="46"/>
      <c r="AD22" s="28"/>
      <c r="AE22" s="47"/>
      <c r="AF22" s="46"/>
      <c r="AG22" s="28"/>
      <c r="AH22" s="47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4"/>
      <c r="DB22" s="24"/>
      <c r="DC22" s="24"/>
      <c r="DD22" s="24"/>
      <c r="DE22" s="24"/>
      <c r="DF22" s="24"/>
      <c r="DG22" s="24"/>
      <c r="DH22" s="24"/>
    </row>
    <row r="23" spans="1:112" ht="12.75">
      <c r="A23" s="22"/>
      <c r="B23" s="27" t="s">
        <v>64</v>
      </c>
      <c r="C23" s="28">
        <v>6</v>
      </c>
      <c r="D23" s="28">
        <v>-2</v>
      </c>
      <c r="E23" s="46"/>
      <c r="F23" s="28"/>
      <c r="G23" s="47"/>
      <c r="H23" s="28"/>
      <c r="I23" s="28"/>
      <c r="J23" s="28"/>
      <c r="K23" s="46"/>
      <c r="L23" s="28"/>
      <c r="M23" s="47"/>
      <c r="N23" s="28"/>
      <c r="O23" s="28"/>
      <c r="P23" s="28"/>
      <c r="Q23" s="46"/>
      <c r="R23" s="28"/>
      <c r="S23" s="47"/>
      <c r="T23" s="28"/>
      <c r="U23" s="28"/>
      <c r="V23" s="28"/>
      <c r="W23" s="46"/>
      <c r="X23" s="28"/>
      <c r="Y23" s="47"/>
      <c r="Z23" s="28"/>
      <c r="AA23" s="28"/>
      <c r="AB23" s="69"/>
      <c r="AC23" s="46"/>
      <c r="AD23" s="28"/>
      <c r="AE23" s="47"/>
      <c r="AF23" s="46"/>
      <c r="AG23" s="28"/>
      <c r="AH23" s="47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24"/>
      <c r="CZ23" s="24"/>
      <c r="DA23" s="24"/>
      <c r="DB23" s="24"/>
      <c r="DC23" s="24"/>
      <c r="DD23" s="24"/>
      <c r="DE23" s="24"/>
      <c r="DF23" s="24"/>
      <c r="DG23" s="24"/>
      <c r="DH23" s="24"/>
    </row>
    <row r="24" spans="1:112" ht="12.75">
      <c r="A24" s="22" t="s">
        <v>65</v>
      </c>
      <c r="B24" s="27" t="s">
        <v>64</v>
      </c>
      <c r="C24" s="28">
        <v>6</v>
      </c>
      <c r="D24" s="28">
        <v>-2</v>
      </c>
      <c r="E24" s="46"/>
      <c r="F24" s="28"/>
      <c r="G24" s="47"/>
      <c r="H24" s="28"/>
      <c r="I24" s="28"/>
      <c r="J24" s="28"/>
      <c r="K24" s="46"/>
      <c r="L24" s="28"/>
      <c r="M24" s="47"/>
      <c r="N24" s="28"/>
      <c r="O24" s="28"/>
      <c r="P24" s="28"/>
      <c r="Q24" s="46"/>
      <c r="R24" s="28"/>
      <c r="S24" s="47"/>
      <c r="T24" s="28"/>
      <c r="U24" s="28"/>
      <c r="V24" s="28"/>
      <c r="W24" s="46"/>
      <c r="X24" s="28"/>
      <c r="Y24" s="47"/>
      <c r="Z24" s="28"/>
      <c r="AA24" s="28"/>
      <c r="AB24" s="69"/>
      <c r="AC24" s="46"/>
      <c r="AD24" s="28"/>
      <c r="AE24" s="47"/>
      <c r="AF24" s="46"/>
      <c r="AG24" s="28"/>
      <c r="AH24" s="47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/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24"/>
      <c r="DB24" s="24"/>
      <c r="DC24" s="24"/>
      <c r="DD24" s="24"/>
      <c r="DE24" s="24"/>
      <c r="DF24" s="24"/>
      <c r="DG24" s="24"/>
      <c r="DH24" s="24"/>
    </row>
    <row r="25" spans="1:112" ht="12.75">
      <c r="A25" s="22" t="s">
        <v>66</v>
      </c>
      <c r="B25" s="27" t="s">
        <v>67</v>
      </c>
      <c r="C25" s="28">
        <v>9</v>
      </c>
      <c r="D25" s="28">
        <v>-3</v>
      </c>
      <c r="E25" s="46"/>
      <c r="F25" s="28"/>
      <c r="G25" s="47"/>
      <c r="H25" s="28"/>
      <c r="I25" s="28"/>
      <c r="J25" s="28"/>
      <c r="K25" s="46"/>
      <c r="L25" s="28"/>
      <c r="M25" s="47"/>
      <c r="N25" s="28"/>
      <c r="O25" s="28"/>
      <c r="P25" s="28"/>
      <c r="Q25" s="46"/>
      <c r="R25" s="28"/>
      <c r="S25" s="47"/>
      <c r="T25" s="28"/>
      <c r="U25" s="28"/>
      <c r="V25" s="28"/>
      <c r="W25" s="46"/>
      <c r="X25" s="28"/>
      <c r="Y25" s="47"/>
      <c r="Z25" s="28"/>
      <c r="AA25" s="28"/>
      <c r="AB25" s="69"/>
      <c r="AC25" s="46"/>
      <c r="AD25" s="28"/>
      <c r="AE25" s="47"/>
      <c r="AF25" s="46"/>
      <c r="AG25" s="28"/>
      <c r="AH25" s="47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4"/>
      <c r="CP25" s="24"/>
      <c r="CQ25" s="24"/>
      <c r="CR25" s="24"/>
      <c r="CS25" s="24"/>
      <c r="CT25" s="24"/>
      <c r="CU25" s="24"/>
      <c r="CV25" s="24"/>
      <c r="CW25" s="24"/>
      <c r="CX25" s="24"/>
      <c r="CY25" s="24"/>
      <c r="CZ25" s="24"/>
      <c r="DA25" s="24"/>
      <c r="DB25" s="24"/>
      <c r="DC25" s="24"/>
      <c r="DD25" s="24"/>
      <c r="DE25" s="24"/>
      <c r="DF25" s="24"/>
      <c r="DG25" s="24"/>
      <c r="DH25" s="24"/>
    </row>
    <row r="26" spans="1:112" ht="12.75">
      <c r="A26" s="22" t="s">
        <v>68</v>
      </c>
      <c r="B26" s="27" t="s">
        <v>58</v>
      </c>
      <c r="C26" s="28">
        <v>6</v>
      </c>
      <c r="D26" s="28">
        <v>-2</v>
      </c>
      <c r="E26" s="46"/>
      <c r="F26" s="28"/>
      <c r="G26" s="47"/>
      <c r="H26" s="28"/>
      <c r="I26" s="28"/>
      <c r="J26" s="28"/>
      <c r="K26" s="46"/>
      <c r="L26" s="28"/>
      <c r="M26" s="47"/>
      <c r="N26" s="28"/>
      <c r="O26" s="28"/>
      <c r="P26" s="28"/>
      <c r="Q26" s="46"/>
      <c r="R26" s="28"/>
      <c r="S26" s="47"/>
      <c r="T26" s="28"/>
      <c r="U26" s="28"/>
      <c r="V26" s="28"/>
      <c r="W26" s="46"/>
      <c r="X26" s="28"/>
      <c r="Y26" s="47"/>
      <c r="Z26" s="28"/>
      <c r="AA26" s="28"/>
      <c r="AB26" s="69"/>
      <c r="AC26" s="46"/>
      <c r="AD26" s="28"/>
      <c r="AE26" s="47"/>
      <c r="AF26" s="46"/>
      <c r="AG26" s="28"/>
      <c r="AH26" s="47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24"/>
      <c r="CD26" s="24"/>
      <c r="CE26" s="24"/>
      <c r="CF26" s="24"/>
      <c r="CG26" s="24"/>
      <c r="CH26" s="24"/>
      <c r="CI26" s="24"/>
      <c r="CJ26" s="24"/>
      <c r="CK26" s="24"/>
      <c r="CL26" s="24"/>
      <c r="CM26" s="24"/>
      <c r="CN26" s="24"/>
      <c r="CO26" s="24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4"/>
      <c r="DB26" s="24"/>
      <c r="DC26" s="24"/>
      <c r="DD26" s="24"/>
      <c r="DE26" s="24"/>
      <c r="DF26" s="24"/>
      <c r="DG26" s="24"/>
      <c r="DH26" s="24"/>
    </row>
    <row r="27" spans="1:112" ht="12.75">
      <c r="A27" s="22"/>
      <c r="B27" s="27" t="s">
        <v>69</v>
      </c>
      <c r="C27" s="28">
        <v>6</v>
      </c>
      <c r="D27" s="28">
        <v>-2</v>
      </c>
      <c r="E27" s="46"/>
      <c r="F27" s="28"/>
      <c r="G27" s="47"/>
      <c r="H27" s="28"/>
      <c r="I27" s="28"/>
      <c r="J27" s="28"/>
      <c r="K27" s="46"/>
      <c r="L27" s="28"/>
      <c r="M27" s="47"/>
      <c r="N27" s="28"/>
      <c r="O27" s="28"/>
      <c r="P27" s="28"/>
      <c r="Q27" s="46"/>
      <c r="R27" s="28"/>
      <c r="S27" s="47"/>
      <c r="T27" s="28"/>
      <c r="U27" s="28"/>
      <c r="V27" s="28"/>
      <c r="W27" s="46"/>
      <c r="X27" s="28"/>
      <c r="Y27" s="47"/>
      <c r="Z27" s="28"/>
      <c r="AA27" s="28"/>
      <c r="AB27" s="69"/>
      <c r="AC27" s="46"/>
      <c r="AD27" s="28"/>
      <c r="AE27" s="47"/>
      <c r="AF27" s="46"/>
      <c r="AG27" s="28"/>
      <c r="AH27" s="47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24"/>
      <c r="BY27" s="24"/>
      <c r="BZ27" s="24"/>
      <c r="CA27" s="24"/>
      <c r="CB27" s="24"/>
      <c r="CC27" s="24"/>
      <c r="CD27" s="24"/>
      <c r="CE27" s="24"/>
      <c r="CF27" s="24"/>
      <c r="CG27" s="24"/>
      <c r="CH27" s="24"/>
      <c r="CI27" s="24"/>
      <c r="CJ27" s="24"/>
      <c r="CK27" s="24"/>
      <c r="CL27" s="24"/>
      <c r="CM27" s="24"/>
      <c r="CN27" s="24"/>
      <c r="CO27" s="24"/>
      <c r="CP27" s="24"/>
      <c r="CQ27" s="24"/>
      <c r="CR27" s="24"/>
      <c r="CS27" s="24"/>
      <c r="CT27" s="24"/>
      <c r="CU27" s="24"/>
      <c r="CV27" s="24"/>
      <c r="CW27" s="24"/>
      <c r="CX27" s="24"/>
      <c r="CY27" s="24"/>
      <c r="CZ27" s="24"/>
      <c r="DA27" s="24"/>
      <c r="DB27" s="24"/>
      <c r="DC27" s="24"/>
      <c r="DD27" s="24"/>
      <c r="DE27" s="24"/>
      <c r="DF27" s="24"/>
      <c r="DG27" s="24"/>
      <c r="DH27" s="24"/>
    </row>
    <row r="28" spans="1:112" ht="12.75">
      <c r="A28" s="33"/>
      <c r="B28" s="27" t="s">
        <v>67</v>
      </c>
      <c r="C28" s="28">
        <v>9</v>
      </c>
      <c r="D28" s="28">
        <v>-3</v>
      </c>
      <c r="E28" s="46"/>
      <c r="F28" s="28"/>
      <c r="G28" s="47"/>
      <c r="H28" s="28"/>
      <c r="I28" s="28"/>
      <c r="J28" s="28"/>
      <c r="K28" s="46"/>
      <c r="L28" s="28"/>
      <c r="M28" s="47"/>
      <c r="N28" s="28"/>
      <c r="O28" s="28"/>
      <c r="P28" s="28"/>
      <c r="Q28" s="46"/>
      <c r="R28" s="28"/>
      <c r="S28" s="47"/>
      <c r="T28" s="28"/>
      <c r="U28" s="28"/>
      <c r="V28" s="28"/>
      <c r="W28" s="46"/>
      <c r="X28" s="28"/>
      <c r="Y28" s="47"/>
      <c r="Z28" s="28"/>
      <c r="AA28" s="28"/>
      <c r="AB28" s="69"/>
      <c r="AC28" s="46"/>
      <c r="AD28" s="28"/>
      <c r="AE28" s="47"/>
      <c r="AF28" s="46"/>
      <c r="AG28" s="28"/>
      <c r="AH28" s="47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/>
      <c r="BX28" s="24"/>
      <c r="BY28" s="24"/>
      <c r="BZ28" s="24"/>
      <c r="CA28" s="24"/>
      <c r="CB28" s="24"/>
      <c r="CC28" s="24"/>
      <c r="CD28" s="24"/>
      <c r="CE28" s="24"/>
      <c r="CF28" s="24"/>
      <c r="CG28" s="24"/>
      <c r="CH28" s="24"/>
      <c r="CI28" s="24"/>
      <c r="CJ28" s="24"/>
      <c r="CK28" s="24"/>
      <c r="CL28" s="24"/>
      <c r="CM28" s="24"/>
      <c r="CN28" s="24"/>
      <c r="CO28" s="24"/>
      <c r="CP28" s="24"/>
      <c r="CQ28" s="24"/>
      <c r="CR28" s="24"/>
      <c r="CS28" s="24"/>
      <c r="CT28" s="24"/>
      <c r="CU28" s="24"/>
      <c r="CV28" s="24"/>
      <c r="CW28" s="24"/>
      <c r="CX28" s="24"/>
      <c r="CY28" s="24"/>
      <c r="CZ28" s="24"/>
      <c r="DA28" s="24"/>
      <c r="DB28" s="24"/>
      <c r="DC28" s="24"/>
      <c r="DD28" s="24"/>
      <c r="DE28" s="24"/>
      <c r="DF28" s="24"/>
      <c r="DG28" s="24"/>
      <c r="DH28" s="24"/>
    </row>
    <row r="29" spans="1:112" ht="12.75">
      <c r="A29" s="33" t="s">
        <v>70</v>
      </c>
      <c r="B29" s="27" t="s">
        <v>58</v>
      </c>
      <c r="C29" s="28">
        <v>12</v>
      </c>
      <c r="D29" s="28">
        <v>-4</v>
      </c>
      <c r="E29" s="46"/>
      <c r="F29" s="28"/>
      <c r="G29" s="47"/>
      <c r="H29" s="28"/>
      <c r="I29" s="28"/>
      <c r="J29" s="28"/>
      <c r="K29" s="46"/>
      <c r="L29" s="28"/>
      <c r="M29" s="47"/>
      <c r="N29" s="28"/>
      <c r="O29" s="28"/>
      <c r="P29" s="28"/>
      <c r="Q29" s="46"/>
      <c r="R29" s="28"/>
      <c r="S29" s="47"/>
      <c r="T29" s="28"/>
      <c r="U29" s="28"/>
      <c r="V29" s="28"/>
      <c r="W29" s="46"/>
      <c r="X29" s="28"/>
      <c r="Y29" s="47"/>
      <c r="Z29" s="28"/>
      <c r="AA29" s="28"/>
      <c r="AB29" s="69"/>
      <c r="AC29" s="46"/>
      <c r="AD29" s="28"/>
      <c r="AE29" s="47"/>
      <c r="AF29" s="46"/>
      <c r="AG29" s="28"/>
      <c r="AH29" s="47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/>
      <c r="BX29" s="24"/>
      <c r="BY29" s="24"/>
      <c r="BZ29" s="24"/>
      <c r="CA29" s="24"/>
      <c r="CB29" s="24"/>
      <c r="CC29" s="24"/>
      <c r="CD29" s="24"/>
      <c r="CE29" s="24"/>
      <c r="CF29" s="24"/>
      <c r="CG29" s="24"/>
      <c r="CH29" s="24"/>
      <c r="CI29" s="24"/>
      <c r="CJ29" s="24"/>
      <c r="CK29" s="24"/>
      <c r="CL29" s="24"/>
      <c r="CM29" s="24"/>
      <c r="CN29" s="24"/>
      <c r="CO29" s="24"/>
      <c r="CP29" s="24"/>
      <c r="CQ29" s="24"/>
      <c r="CR29" s="24"/>
      <c r="CS29" s="24"/>
      <c r="CT29" s="24"/>
      <c r="CU29" s="24"/>
      <c r="CV29" s="24"/>
      <c r="CW29" s="24"/>
      <c r="CX29" s="24"/>
      <c r="CY29" s="24"/>
      <c r="CZ29" s="24"/>
      <c r="DA29" s="24"/>
      <c r="DB29" s="24"/>
      <c r="DC29" s="24"/>
      <c r="DD29" s="24"/>
      <c r="DE29" s="24"/>
      <c r="DF29" s="24"/>
      <c r="DG29" s="24"/>
      <c r="DH29" s="24"/>
    </row>
    <row r="30" spans="1:112" ht="12.75">
      <c r="A30" s="33" t="s">
        <v>71</v>
      </c>
      <c r="B30" s="96"/>
      <c r="C30" s="28">
        <v>10</v>
      </c>
      <c r="D30" s="118" t="s">
        <v>72</v>
      </c>
      <c r="E30" s="46"/>
      <c r="F30" s="28"/>
      <c r="G30" s="47"/>
      <c r="H30" s="28"/>
      <c r="I30" s="28"/>
      <c r="J30" s="28"/>
      <c r="K30" s="46"/>
      <c r="L30" s="28"/>
      <c r="M30" s="47"/>
      <c r="N30" s="28"/>
      <c r="O30" s="28"/>
      <c r="P30" s="28"/>
      <c r="Q30" s="46"/>
      <c r="R30" s="28"/>
      <c r="S30" s="47"/>
      <c r="T30" s="28"/>
      <c r="U30" s="28"/>
      <c r="V30" s="28"/>
      <c r="W30" s="46"/>
      <c r="X30" s="28"/>
      <c r="Y30" s="47"/>
      <c r="Z30" s="28"/>
      <c r="AA30" s="28"/>
      <c r="AB30" s="69"/>
      <c r="AC30" s="46"/>
      <c r="AD30" s="28"/>
      <c r="AE30" s="47"/>
      <c r="AF30" s="46"/>
      <c r="AG30" s="28"/>
      <c r="AH30" s="47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N30" s="24"/>
      <c r="BO30" s="24"/>
      <c r="BP30" s="24"/>
      <c r="BQ30" s="24"/>
      <c r="BR30" s="24"/>
      <c r="BS30" s="24"/>
      <c r="BT30" s="24"/>
      <c r="BU30" s="24"/>
      <c r="BV30" s="24"/>
      <c r="BW30" s="24"/>
      <c r="BX30" s="24"/>
      <c r="BY30" s="24"/>
      <c r="BZ30" s="24"/>
      <c r="CA30" s="24"/>
      <c r="CB30" s="24"/>
      <c r="CC30" s="24"/>
      <c r="CD30" s="24"/>
      <c r="CE30" s="24"/>
      <c r="CF30" s="24"/>
      <c r="CG30" s="24"/>
      <c r="CH30" s="24"/>
      <c r="CI30" s="24"/>
      <c r="CJ30" s="24"/>
      <c r="CK30" s="24"/>
      <c r="CL30" s="24"/>
      <c r="CM30" s="24"/>
      <c r="CN30" s="24"/>
      <c r="CO30" s="24"/>
      <c r="CP30" s="24"/>
      <c r="CQ30" s="24"/>
      <c r="CR30" s="24"/>
      <c r="CS30" s="24"/>
      <c r="CT30" s="24"/>
      <c r="CU30" s="24"/>
      <c r="CV30" s="24"/>
      <c r="CW30" s="24"/>
      <c r="CX30" s="24"/>
      <c r="CY30" s="24"/>
      <c r="CZ30" s="24"/>
      <c r="DA30" s="24"/>
      <c r="DB30" s="24"/>
      <c r="DC30" s="24"/>
      <c r="DD30" s="24"/>
      <c r="DE30" s="24"/>
      <c r="DF30" s="24"/>
      <c r="DG30" s="24"/>
      <c r="DH30" s="24"/>
    </row>
    <row r="31" spans="1:112" ht="12.75">
      <c r="A31" s="120" t="s">
        <v>73</v>
      </c>
      <c r="B31" s="96"/>
      <c r="C31" s="28">
        <v>100</v>
      </c>
      <c r="D31" s="28" t="s">
        <v>74</v>
      </c>
      <c r="E31" s="125">
        <f aca="true" t="shared" si="0" ref="E31:T31">SUM(IF(E18=2,0,IF(E18=1,2,6))+IF(E19=2,0,IF(E19=1,3,9))+IF(E20=2,0,IF(E20=1,2,6))+IF(E21=2,0,IF(E21=1,2,6))+IF(E22=2,0,IF(E22=1,3,9))+IF(E23=2,0,IF(E23=1,2,6))+IF(E24=2,0,IF(E24=1,2,6))+IF(E25=2,0,IF(E25=1,3,9))+IF(E26=2,0,IF(E26=1,2,6))+IF(E27=2,0,IF(E27=1,2,6))+IF(E28=2,0,IF(E28=1,3,9))+IF(E29=2,0,IF(E29=1,4,12))+IF(E30=2,0,IF(E30=1,5,10)))</f>
        <v>100</v>
      </c>
      <c r="F31" s="126">
        <f t="shared" si="0"/>
        <v>100</v>
      </c>
      <c r="G31" s="127">
        <f t="shared" si="0"/>
        <v>100</v>
      </c>
      <c r="H31" s="126">
        <f t="shared" si="0"/>
        <v>100</v>
      </c>
      <c r="I31" s="126">
        <f t="shared" si="0"/>
        <v>100</v>
      </c>
      <c r="J31" s="126">
        <f t="shared" si="0"/>
        <v>100</v>
      </c>
      <c r="K31" s="125">
        <f t="shared" si="0"/>
        <v>100</v>
      </c>
      <c r="L31" s="126">
        <f t="shared" si="0"/>
        <v>100</v>
      </c>
      <c r="M31" s="127">
        <f t="shared" si="0"/>
        <v>100</v>
      </c>
      <c r="N31" s="126">
        <f t="shared" si="0"/>
        <v>100</v>
      </c>
      <c r="O31" s="126">
        <f t="shared" si="0"/>
        <v>100</v>
      </c>
      <c r="P31" s="126">
        <f t="shared" si="0"/>
        <v>100</v>
      </c>
      <c r="Q31" s="125">
        <f t="shared" si="0"/>
        <v>100</v>
      </c>
      <c r="R31" s="126">
        <f t="shared" si="0"/>
        <v>100</v>
      </c>
      <c r="S31" s="127">
        <f t="shared" si="0"/>
        <v>100</v>
      </c>
      <c r="T31" s="126">
        <f t="shared" si="0"/>
        <v>100</v>
      </c>
      <c r="U31" s="126">
        <f aca="true" t="shared" si="1" ref="U31:AB31">SUM(IF(U18=2,0,IF(U18=1,2,6))+IF(U19=2,0,IF(U19=1,3,9))+IF(U20=2,0,IF(U20=1,2,6))+IF(U21=2,0,IF(U21=1,2,6))+IF(U22=2,0,IF(U22=1,3,9))+IF(U23=2,0,IF(U23=1,2,6))+IF(U24=2,0,IF(U24=1,2,6))+IF(U25=2,0,IF(U25=1,3,9))+IF(U26=2,0,IF(U26=1,2,6))+IF(U27=2,0,IF(U27=1,2,6))+IF(U28=2,0,IF(U28=1,3,9))+IF(U29=2,0,IF(U29=1,4,12))+IF(U30=2,0,IF(U30=1,5,10)))</f>
        <v>100</v>
      </c>
      <c r="V31" s="126">
        <f t="shared" si="1"/>
        <v>100</v>
      </c>
      <c r="W31" s="125">
        <f t="shared" si="1"/>
        <v>100</v>
      </c>
      <c r="X31" s="126">
        <f t="shared" si="1"/>
        <v>100</v>
      </c>
      <c r="Y31" s="127">
        <f t="shared" si="1"/>
        <v>100</v>
      </c>
      <c r="Z31" s="126">
        <f t="shared" si="1"/>
        <v>100</v>
      </c>
      <c r="AA31" s="126">
        <f t="shared" si="1"/>
        <v>100</v>
      </c>
      <c r="AB31" s="231">
        <f t="shared" si="1"/>
        <v>100</v>
      </c>
      <c r="AC31" s="125">
        <f aca="true" t="shared" si="2" ref="AC31:AH31">SUM(IF(AC18=2,0,IF(AC18=1,2,6))+IF(AC19=2,0,IF(AC19=1,3,9))+IF(AC20=2,0,IF(AC20=1,2,6))+IF(AC21=2,0,IF(AC21=1,2,6))+IF(AC22=2,0,IF(AC22=1,3,9))+IF(AC23=2,0,IF(AC23=1,2,6))+IF(AC24=2,0,IF(AC24=1,2,6))+IF(AC25=2,0,IF(AC25=1,3,9))+IF(AC26=2,0,IF(AC26=1,2,6))+IF(AC27=2,0,IF(AC27=1,2,6))+IF(AC28=2,0,IF(AC28=1,3,9))+IF(AC29=2,0,IF(AC29=1,4,12))+IF(AC30=2,0,IF(AC30=1,5,10)))</f>
        <v>100</v>
      </c>
      <c r="AD31" s="126">
        <f t="shared" si="2"/>
        <v>100</v>
      </c>
      <c r="AE31" s="127">
        <f t="shared" si="2"/>
        <v>100</v>
      </c>
      <c r="AF31" s="125">
        <f t="shared" si="2"/>
        <v>100</v>
      </c>
      <c r="AG31" s="126">
        <f t="shared" si="2"/>
        <v>100</v>
      </c>
      <c r="AH31" s="127">
        <f t="shared" si="2"/>
        <v>100</v>
      </c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24"/>
      <c r="BP31" s="24"/>
      <c r="BQ31" s="24"/>
      <c r="BR31" s="24"/>
      <c r="BS31" s="24"/>
      <c r="BT31" s="24"/>
      <c r="BU31" s="24"/>
      <c r="BV31" s="24"/>
      <c r="BW31" s="24"/>
      <c r="BX31" s="24"/>
      <c r="BY31" s="24"/>
      <c r="BZ31" s="24"/>
      <c r="CA31" s="24"/>
      <c r="CB31" s="24"/>
      <c r="CC31" s="24"/>
      <c r="CD31" s="24"/>
      <c r="CE31" s="24"/>
      <c r="CF31" s="24"/>
      <c r="CG31" s="24"/>
      <c r="CH31" s="24"/>
      <c r="CI31" s="24"/>
      <c r="CJ31" s="24"/>
      <c r="CK31" s="24"/>
      <c r="CL31" s="24"/>
      <c r="CM31" s="24"/>
      <c r="CN31" s="24"/>
      <c r="CO31" s="24"/>
      <c r="CP31" s="24"/>
      <c r="CQ31" s="24"/>
      <c r="CR31" s="24"/>
      <c r="CS31" s="24"/>
      <c r="CT31" s="24"/>
      <c r="CU31" s="24"/>
      <c r="CV31" s="24"/>
      <c r="CW31" s="24"/>
      <c r="CX31" s="24"/>
      <c r="CY31" s="24"/>
      <c r="CZ31" s="24"/>
      <c r="DA31" s="24"/>
      <c r="DB31" s="24"/>
      <c r="DC31" s="24"/>
      <c r="DD31" s="24"/>
      <c r="DE31" s="24"/>
      <c r="DF31" s="24"/>
      <c r="DG31" s="24"/>
      <c r="DH31" s="24"/>
    </row>
    <row r="32" spans="1:112" ht="12.75">
      <c r="A32" s="33" t="s">
        <v>75</v>
      </c>
      <c r="B32" s="96"/>
      <c r="C32" s="96"/>
      <c r="D32" s="96"/>
      <c r="E32" s="125">
        <f>SUM(100-E31)</f>
        <v>0</v>
      </c>
      <c r="F32" s="126">
        <f aca="true" t="shared" si="3" ref="F32:U32">SUM(100-F31)</f>
        <v>0</v>
      </c>
      <c r="G32" s="127">
        <f t="shared" si="3"/>
        <v>0</v>
      </c>
      <c r="H32" s="126">
        <f t="shared" si="3"/>
        <v>0</v>
      </c>
      <c r="I32" s="126">
        <f t="shared" si="3"/>
        <v>0</v>
      </c>
      <c r="J32" s="126">
        <f t="shared" si="3"/>
        <v>0</v>
      </c>
      <c r="K32" s="125">
        <f t="shared" si="3"/>
        <v>0</v>
      </c>
      <c r="L32" s="126">
        <f t="shared" si="3"/>
        <v>0</v>
      </c>
      <c r="M32" s="127">
        <f t="shared" si="3"/>
        <v>0</v>
      </c>
      <c r="N32" s="126">
        <f t="shared" si="3"/>
        <v>0</v>
      </c>
      <c r="O32" s="126">
        <f t="shared" si="3"/>
        <v>0</v>
      </c>
      <c r="P32" s="126">
        <f t="shared" si="3"/>
        <v>0</v>
      </c>
      <c r="Q32" s="125">
        <f t="shared" si="3"/>
        <v>0</v>
      </c>
      <c r="R32" s="126">
        <f t="shared" si="3"/>
        <v>0</v>
      </c>
      <c r="S32" s="127">
        <f t="shared" si="3"/>
        <v>0</v>
      </c>
      <c r="T32" s="126">
        <f t="shared" si="3"/>
        <v>0</v>
      </c>
      <c r="U32" s="126">
        <f t="shared" si="3"/>
        <v>0</v>
      </c>
      <c r="V32" s="126">
        <f aca="true" t="shared" si="4" ref="V32:AB32">SUM(100-V31)</f>
        <v>0</v>
      </c>
      <c r="W32" s="125">
        <f t="shared" si="4"/>
        <v>0</v>
      </c>
      <c r="X32" s="126">
        <f t="shared" si="4"/>
        <v>0</v>
      </c>
      <c r="Y32" s="127">
        <f t="shared" si="4"/>
        <v>0</v>
      </c>
      <c r="Z32" s="126">
        <f t="shared" si="4"/>
        <v>0</v>
      </c>
      <c r="AA32" s="126">
        <f t="shared" si="4"/>
        <v>0</v>
      </c>
      <c r="AB32" s="231">
        <f t="shared" si="4"/>
        <v>0</v>
      </c>
      <c r="AC32" s="125">
        <f aca="true" t="shared" si="5" ref="AC32:AH32">SUM(100-AC31)</f>
        <v>0</v>
      </c>
      <c r="AD32" s="126">
        <f t="shared" si="5"/>
        <v>0</v>
      </c>
      <c r="AE32" s="127">
        <f t="shared" si="5"/>
        <v>0</v>
      </c>
      <c r="AF32" s="125">
        <f t="shared" si="5"/>
        <v>0</v>
      </c>
      <c r="AG32" s="126">
        <f t="shared" si="5"/>
        <v>0</v>
      </c>
      <c r="AH32" s="127">
        <f t="shared" si="5"/>
        <v>0</v>
      </c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  <c r="CE32" s="24"/>
      <c r="CF32" s="24"/>
      <c r="CG32" s="24"/>
      <c r="CH32" s="24"/>
      <c r="CI32" s="24"/>
      <c r="CJ32" s="24"/>
      <c r="CK32" s="24"/>
      <c r="CL32" s="24"/>
      <c r="CM32" s="24"/>
      <c r="CN32" s="24"/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4"/>
      <c r="DB32" s="24"/>
      <c r="DC32" s="24"/>
      <c r="DD32" s="24"/>
      <c r="DE32" s="24"/>
      <c r="DF32" s="24"/>
      <c r="DG32" s="24"/>
      <c r="DH32" s="24"/>
    </row>
    <row r="33" spans="1:112" ht="12.75">
      <c r="A33" s="33" t="s">
        <v>76</v>
      </c>
      <c r="B33" s="96"/>
      <c r="C33" s="96"/>
      <c r="D33" s="96"/>
      <c r="E33" s="128"/>
      <c r="F33" s="129">
        <f>SUM(E32+F32+G32)/3</f>
        <v>0</v>
      </c>
      <c r="G33" s="130"/>
      <c r="H33" s="131"/>
      <c r="I33" s="129">
        <f>SUM(H32+I32+J32)/3</f>
        <v>0</v>
      </c>
      <c r="J33" s="129"/>
      <c r="K33" s="132"/>
      <c r="L33" s="129">
        <f>SUM(K32+L32+M32)/3</f>
        <v>0</v>
      </c>
      <c r="M33" s="130"/>
      <c r="N33" s="131"/>
      <c r="O33" s="129">
        <f>SUM(N32+O32+P32)/3</f>
        <v>0</v>
      </c>
      <c r="P33" s="129"/>
      <c r="Q33" s="132"/>
      <c r="R33" s="129">
        <f>SUM(Q32+R32+S32)/3</f>
        <v>0</v>
      </c>
      <c r="S33" s="130"/>
      <c r="T33" s="131"/>
      <c r="U33" s="129">
        <f>SUM(T32+U32+V32)/3</f>
        <v>0</v>
      </c>
      <c r="V33" s="129"/>
      <c r="W33" s="132"/>
      <c r="X33" s="129">
        <f>SUM(W32+X32+Y32)/3</f>
        <v>0</v>
      </c>
      <c r="Y33" s="130"/>
      <c r="Z33" s="131"/>
      <c r="AA33" s="129">
        <f>SUM(Z32+AA32+AB32)/3</f>
        <v>0</v>
      </c>
      <c r="AB33" s="233"/>
      <c r="AC33" s="132"/>
      <c r="AD33" s="129">
        <f>SUM(AC32+AD32+AE32)/3</f>
        <v>0</v>
      </c>
      <c r="AE33" s="234"/>
      <c r="AF33" s="132"/>
      <c r="AG33" s="129">
        <f>SUM(AF32+AG32+AH32)/3</f>
        <v>0</v>
      </c>
      <c r="AH33" s="23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4"/>
      <c r="BS33" s="24"/>
      <c r="BT33" s="24"/>
      <c r="BU33" s="24"/>
      <c r="BV33" s="24"/>
      <c r="BW33" s="24"/>
      <c r="BX33" s="24"/>
      <c r="BY33" s="24"/>
      <c r="BZ33" s="24"/>
      <c r="CA33" s="24"/>
      <c r="CB33" s="24"/>
      <c r="CC33" s="24"/>
      <c r="CD33" s="24"/>
      <c r="CE33" s="24"/>
      <c r="CF33" s="24"/>
      <c r="CG33" s="24"/>
      <c r="CH33" s="24"/>
      <c r="CI33" s="24"/>
      <c r="CJ33" s="24"/>
      <c r="CK33" s="24"/>
      <c r="CL33" s="24"/>
      <c r="CM33" s="24"/>
      <c r="CN33" s="24"/>
      <c r="CO33" s="24"/>
      <c r="CP33" s="24"/>
      <c r="CQ33" s="24"/>
      <c r="CR33" s="24"/>
      <c r="CS33" s="24"/>
      <c r="CT33" s="24"/>
      <c r="CU33" s="24"/>
      <c r="CV33" s="24"/>
      <c r="CW33" s="24"/>
      <c r="CX33" s="24"/>
      <c r="CY33" s="24"/>
      <c r="CZ33" s="24"/>
      <c r="DA33" s="24"/>
      <c r="DB33" s="24"/>
      <c r="DC33" s="24"/>
      <c r="DD33" s="24"/>
      <c r="DE33" s="24"/>
      <c r="DF33" s="24"/>
      <c r="DG33" s="24"/>
      <c r="DH33" s="24"/>
    </row>
    <row r="34" spans="1:112" ht="12.75" hidden="1">
      <c r="A34" s="33" t="s">
        <v>77</v>
      </c>
      <c r="B34" s="96"/>
      <c r="C34" s="96"/>
      <c r="D34" s="96"/>
      <c r="E34" s="128"/>
      <c r="F34" s="129">
        <f>SUM(F33+F12)</f>
        <v>0</v>
      </c>
      <c r="G34" s="130"/>
      <c r="H34" s="131"/>
      <c r="I34" s="129">
        <f>SUM(I33+I12)</f>
        <v>0</v>
      </c>
      <c r="J34" s="129"/>
      <c r="K34" s="132"/>
      <c r="L34" s="129">
        <f>SUM(L33+L12)</f>
        <v>0</v>
      </c>
      <c r="M34" s="130"/>
      <c r="N34" s="131"/>
      <c r="O34" s="129">
        <f>SUM(O33+O12)</f>
        <v>0</v>
      </c>
      <c r="P34" s="129"/>
      <c r="Q34" s="132"/>
      <c r="R34" s="129">
        <f>SUM(R33+R12)</f>
        <v>0</v>
      </c>
      <c r="S34" s="130"/>
      <c r="T34" s="131"/>
      <c r="U34" s="129">
        <f>SUM(U33+U12)</f>
        <v>0</v>
      </c>
      <c r="V34" s="129"/>
      <c r="W34" s="132"/>
      <c r="X34" s="129">
        <f>SUM(X33+X12)</f>
        <v>0</v>
      </c>
      <c r="Y34" s="130"/>
      <c r="Z34" s="131"/>
      <c r="AA34" s="129">
        <f>SUM(AA33+AA12)</f>
        <v>0</v>
      </c>
      <c r="AB34" s="233"/>
      <c r="AC34" s="132"/>
      <c r="AD34" s="129">
        <f>SUM(AD33+AD12)</f>
        <v>0</v>
      </c>
      <c r="AE34" s="234"/>
      <c r="AF34" s="132"/>
      <c r="AG34" s="129">
        <f>SUM(AG33+AG12)</f>
        <v>0</v>
      </c>
      <c r="AH34" s="23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</row>
    <row r="35" spans="1:112" ht="12.75" hidden="1">
      <c r="A35" s="33" t="s">
        <v>78</v>
      </c>
      <c r="B35" s="96"/>
      <c r="C35" s="96"/>
      <c r="D35" s="96"/>
      <c r="E35" s="113"/>
      <c r="F35" s="78" t="s">
        <v>53</v>
      </c>
      <c r="G35" s="121"/>
      <c r="H35" s="114"/>
      <c r="I35" s="78" t="s">
        <v>53</v>
      </c>
      <c r="J35" s="78"/>
      <c r="K35" s="113"/>
      <c r="L35" s="78" t="s">
        <v>53</v>
      </c>
      <c r="M35" s="121"/>
      <c r="N35" s="114"/>
      <c r="O35" s="78" t="s">
        <v>53</v>
      </c>
      <c r="P35" s="78"/>
      <c r="Q35" s="113"/>
      <c r="R35" s="78" t="s">
        <v>53</v>
      </c>
      <c r="S35" s="121"/>
      <c r="T35" s="114"/>
      <c r="U35" s="78" t="s">
        <v>53</v>
      </c>
      <c r="V35" s="78"/>
      <c r="W35" s="113"/>
      <c r="X35" s="78" t="s">
        <v>53</v>
      </c>
      <c r="Y35" s="121"/>
      <c r="Z35" s="114"/>
      <c r="AA35" s="78" t="s">
        <v>53</v>
      </c>
      <c r="AB35" s="78"/>
      <c r="AC35" s="113"/>
      <c r="AD35" s="78" t="s">
        <v>53</v>
      </c>
      <c r="AE35" s="121"/>
      <c r="AF35" s="113"/>
      <c r="AG35" s="78" t="s">
        <v>53</v>
      </c>
      <c r="AH35" s="121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  <c r="DG35" s="24"/>
      <c r="DH35" s="24"/>
    </row>
    <row r="36" spans="1:112" ht="13.5" hidden="1" thickBot="1">
      <c r="A36" s="119" t="s">
        <v>79</v>
      </c>
      <c r="B36" s="19"/>
      <c r="C36" s="19"/>
      <c r="D36" s="19"/>
      <c r="E36" s="82"/>
      <c r="F36" s="134" t="str">
        <f>IF(AND(F12&gt;=85,F33&gt;=92),"кмс",IF(AND(F12&gt;=80,F33&gt;=85),1,IF(AND(F12&gt;=75,F33&gt;=80),2,IF(AND(F12&gt;=70,F33&gt;=70),3,IF(AND(F12&gt;=65,F33&gt;=60),4,IF(AND(F12&gt;=60,F33&gt;=50),5,"---"))))))</f>
        <v>---</v>
      </c>
      <c r="G36" s="135"/>
      <c r="H36" s="136"/>
      <c r="I36" s="134" t="str">
        <f>IF(AND(I12&gt;=85,I33&gt;=92),"кмс",IF(AND(I12&gt;=80,I33&gt;=85),1,IF(AND(I12&gt;=75,I33&gt;=80),2,IF(AND(I12&gt;=70,I33&gt;=70),3,IF(AND(I12&gt;=65,I33&gt;=60),4,IF(AND(I12&gt;=60,I33&gt;=50),5,"---"))))))</f>
        <v>---</v>
      </c>
      <c r="J36" s="134"/>
      <c r="K36" s="137"/>
      <c r="L36" s="134" t="str">
        <f>IF(AND(L12&gt;=85,L33&gt;=92),"кмс",IF(AND(L12&gt;=80,L33&gt;=85),1,IF(AND(L12&gt;=75,L33&gt;=80),2,IF(AND(L12&gt;=70,L33&gt;=70),3,IF(AND(L12&gt;=65,L33&gt;=60),4,IF(AND(L12&gt;=60,L33&gt;=50),5,"---"))))))</f>
        <v>---</v>
      </c>
      <c r="M36" s="135"/>
      <c r="N36" s="136"/>
      <c r="O36" s="134" t="str">
        <f>IF(AND(O12&gt;=85,O33&gt;=92),"кмс",IF(AND(O12&gt;=80,O33&gt;=85),1,IF(AND(O12&gt;=75,O33&gt;=80),2,IF(AND(O12&gt;=70,O33&gt;=70),3,IF(AND(O12&gt;=65,O33&gt;=60),4,IF(AND(O12&gt;=60,O33&gt;=50),5,"---"))))))</f>
        <v>---</v>
      </c>
      <c r="P36" s="134"/>
      <c r="Q36" s="137"/>
      <c r="R36" s="134" t="str">
        <f>IF(AND(R12&gt;=85,R33&gt;=92),"кмс",IF(AND(R12&gt;=80,R33&gt;=85),1,IF(AND(R12&gt;=75,R33&gt;=80),2,IF(AND(R12&gt;=70,R33&gt;=70),3,IF(AND(R12&gt;=65,R33&gt;=60),4,IF(AND(R12&gt;=60,R33&gt;=50),5,"---"))))))</f>
        <v>---</v>
      </c>
      <c r="S36" s="135"/>
      <c r="T36" s="136"/>
      <c r="U36" s="134" t="str">
        <f>IF(AND(U12&gt;=85,U33&gt;=92),"кмс",IF(AND(U12&gt;=80,U33&gt;=85),1,IF(AND(U12&gt;=75,U33&gt;=80),2,IF(AND(U12&gt;=70,U33&gt;=70),3,IF(AND(U12&gt;=65,U33&gt;=60),4,IF(AND(U12&gt;=60,U33&gt;=50),5,"---"))))))</f>
        <v>---</v>
      </c>
      <c r="V36" s="134"/>
      <c r="W36" s="137"/>
      <c r="X36" s="134" t="str">
        <f>IF(AND(X12&gt;=85,X33&gt;=92),"кмс",IF(AND(X12&gt;=80,X33&gt;=85),1,IF(AND(X12&gt;=75,X33&gt;=80),2,IF(AND(X12&gt;=70,X33&gt;=70),3,IF(AND(X12&gt;=65,X33&gt;=60),4,IF(AND(X12&gt;=60,X33&gt;=50),5,"---"))))))</f>
        <v>---</v>
      </c>
      <c r="Y36" s="135"/>
      <c r="Z36" s="136"/>
      <c r="AA36" s="134" t="str">
        <f>IF(AND(AA12&gt;=85,AA33&gt;=92),"кмс",IF(AND(AA12&gt;=80,AA33&gt;=85),1,IF(AND(AA12&gt;=75,AA33&gt;=80),2,IF(AND(AA12&gt;=70,AA33&gt;=70),3,IF(AND(AA12&gt;=65,AA33&gt;=60),4,IF(AND(AA12&gt;=60,AA33&gt;=50),5,"---"))))))</f>
        <v>---</v>
      </c>
      <c r="AB36" s="134"/>
      <c r="AC36" s="243"/>
      <c r="AD36" s="236" t="str">
        <f>IF(AND(AD12&gt;=85,AD33&gt;=92),"кмс",IF(AND(AD12&gt;=80,AD33&gt;=85),1,IF(AND(AD12&gt;=75,AD33&gt;=80),2,IF(AND(AD12&gt;=70,AD33&gt;=70),3,IF(AND(AD12&gt;=65,AD33&gt;=60),4,IF(AND(AD12&gt;=60,AD33&gt;=50),5,"---"))))))</f>
        <v>---</v>
      </c>
      <c r="AE36" s="237"/>
      <c r="AF36" s="235"/>
      <c r="AG36" s="236" t="str">
        <f>IF(AND(AG12&gt;=85,AG33&gt;=92),"кмс",IF(AND(AG12&gt;=80,AG33&gt;=85),1,IF(AND(AG12&gt;=75,AG33&gt;=80),2,IF(AND(AG12&gt;=70,AG33&gt;=70),3,IF(AND(AG12&gt;=65,AG33&gt;=60),4,IF(AND(AG12&gt;=60,AG33&gt;=50),5,"---"))))))</f>
        <v>---</v>
      </c>
      <c r="AH36" s="237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  <c r="CE36" s="24"/>
      <c r="CF36" s="24"/>
      <c r="CG36" s="24"/>
      <c r="CH36" s="24"/>
      <c r="CI36" s="24"/>
      <c r="CJ36" s="24"/>
      <c r="CK36" s="24"/>
      <c r="CL36" s="24"/>
      <c r="CM36" s="24"/>
      <c r="CN36" s="24"/>
      <c r="CO36" s="24"/>
      <c r="CP36" s="24"/>
      <c r="CQ36" s="24"/>
      <c r="CR36" s="24"/>
      <c r="CS36" s="24"/>
      <c r="CT36" s="24"/>
      <c r="CU36" s="24"/>
      <c r="CV36" s="24"/>
      <c r="CW36" s="24"/>
      <c r="CX36" s="24"/>
      <c r="CY36" s="24"/>
      <c r="CZ36" s="24"/>
      <c r="DA36" s="24"/>
      <c r="DB36" s="24"/>
      <c r="DC36" s="24"/>
      <c r="DD36" s="24"/>
      <c r="DE36" s="24"/>
      <c r="DF36" s="24"/>
      <c r="DG36" s="24"/>
      <c r="DH36" s="24"/>
    </row>
    <row r="37" spans="30:112" ht="12.75">
      <c r="AD37" s="9"/>
      <c r="AE37" s="9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4"/>
      <c r="BM37" s="24"/>
      <c r="BN37" s="24"/>
      <c r="BO37" s="24"/>
      <c r="BP37" s="24"/>
      <c r="BQ37" s="24"/>
      <c r="BR37" s="24"/>
      <c r="BS37" s="24"/>
      <c r="BT37" s="24"/>
      <c r="BU37" s="24"/>
      <c r="BV37" s="24"/>
      <c r="BW37" s="24"/>
      <c r="BX37" s="24"/>
      <c r="BY37" s="24"/>
      <c r="BZ37" s="24"/>
      <c r="CA37" s="24"/>
      <c r="CB37" s="24"/>
      <c r="CC37" s="24"/>
      <c r="CD37" s="24"/>
      <c r="CE37" s="24"/>
      <c r="CF37" s="24"/>
      <c r="CG37" s="24"/>
      <c r="CH37" s="24"/>
      <c r="CI37" s="24"/>
      <c r="CJ37" s="24"/>
      <c r="CK37" s="24"/>
      <c r="CL37" s="24"/>
      <c r="CM37" s="24"/>
      <c r="CN37" s="24"/>
      <c r="CO37" s="24"/>
      <c r="CP37" s="24"/>
      <c r="CQ37" s="24"/>
      <c r="CR37" s="24"/>
      <c r="CS37" s="24"/>
      <c r="CT37" s="24"/>
      <c r="CU37" s="24"/>
      <c r="CV37" s="24"/>
      <c r="CW37" s="24"/>
      <c r="CX37" s="24"/>
      <c r="CY37" s="24"/>
      <c r="CZ37" s="24"/>
      <c r="DA37" s="24"/>
      <c r="DB37" s="24"/>
      <c r="DC37" s="24"/>
      <c r="DD37" s="24"/>
      <c r="DE37" s="24"/>
      <c r="DF37" s="24"/>
      <c r="DG37" s="24"/>
      <c r="DH37" s="24"/>
    </row>
    <row r="38" spans="1:112" ht="12.75">
      <c r="A38" s="24"/>
      <c r="B38" s="140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4"/>
      <c r="BZ38" s="24"/>
      <c r="CA38" s="24"/>
      <c r="CB38" s="24"/>
      <c r="CC38" s="24"/>
      <c r="CD38" s="24"/>
      <c r="CE38" s="24"/>
      <c r="CF38" s="24"/>
      <c r="CG38" s="24"/>
      <c r="CH38" s="24"/>
      <c r="CI38" s="24"/>
      <c r="CJ38" s="24"/>
      <c r="CK38" s="24"/>
      <c r="CL38" s="24"/>
      <c r="CM38" s="24"/>
      <c r="CN38" s="24"/>
      <c r="CO38" s="24"/>
      <c r="CP38" s="24"/>
      <c r="CQ38" s="24"/>
      <c r="CR38" s="24"/>
      <c r="CS38" s="24"/>
      <c r="CT38" s="24"/>
      <c r="CU38" s="24"/>
      <c r="CV38" s="24"/>
      <c r="CW38" s="24"/>
      <c r="CX38" s="24"/>
      <c r="CY38" s="24"/>
      <c r="CZ38" s="24"/>
      <c r="DA38" s="24"/>
      <c r="DB38" s="24"/>
      <c r="DC38" s="24"/>
      <c r="DD38" s="24"/>
      <c r="DE38" s="24"/>
      <c r="DF38" s="24"/>
      <c r="DG38" s="24"/>
      <c r="DH38" s="24"/>
    </row>
    <row r="39" spans="1:112" ht="12.75">
      <c r="A39" s="24"/>
      <c r="B39" s="140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24"/>
      <c r="BG39" s="24"/>
      <c r="BH39" s="24"/>
      <c r="BI39" s="24"/>
      <c r="BJ39" s="24"/>
      <c r="BK39" s="24"/>
      <c r="BL39" s="24"/>
      <c r="BM39" s="24"/>
      <c r="BN39" s="24"/>
      <c r="BO39" s="24"/>
      <c r="BP39" s="24"/>
      <c r="BQ39" s="24"/>
      <c r="BR39" s="24"/>
      <c r="BS39" s="24"/>
      <c r="BT39" s="24"/>
      <c r="BU39" s="24"/>
      <c r="BV39" s="24"/>
      <c r="BW39" s="24"/>
      <c r="BX39" s="24"/>
      <c r="BY39" s="24"/>
      <c r="BZ39" s="24"/>
      <c r="CA39" s="24"/>
      <c r="CB39" s="24"/>
      <c r="CC39" s="24"/>
      <c r="CD39" s="24"/>
      <c r="CE39" s="24"/>
      <c r="CF39" s="24"/>
      <c r="CG39" s="24"/>
      <c r="CH39" s="24"/>
      <c r="CI39" s="24"/>
      <c r="CJ39" s="24"/>
      <c r="CK39" s="24"/>
      <c r="CL39" s="24"/>
      <c r="CM39" s="24"/>
      <c r="CN39" s="24"/>
      <c r="CO39" s="24"/>
      <c r="CP39" s="24"/>
      <c r="CQ39" s="24"/>
      <c r="CR39" s="24"/>
      <c r="CS39" s="24"/>
      <c r="CT39" s="24"/>
      <c r="CU39" s="24"/>
      <c r="CV39" s="24"/>
      <c r="CW39" s="24"/>
      <c r="CX39" s="24"/>
      <c r="CY39" s="24"/>
      <c r="CZ39" s="24"/>
      <c r="DA39" s="24"/>
      <c r="DB39" s="24"/>
      <c r="DC39" s="24"/>
      <c r="DD39" s="24"/>
      <c r="DE39" s="24"/>
      <c r="DF39" s="24"/>
      <c r="DG39" s="24"/>
      <c r="DH39" s="24"/>
    </row>
    <row r="40" spans="1:112" ht="12.75">
      <c r="A40" s="24"/>
      <c r="B40" s="140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24"/>
      <c r="BI40" s="24"/>
      <c r="BJ40" s="24"/>
      <c r="BK40" s="24"/>
      <c r="BL40" s="24"/>
      <c r="BM40" s="24"/>
      <c r="BN40" s="24"/>
      <c r="BO40" s="24"/>
      <c r="BP40" s="24"/>
      <c r="BQ40" s="24"/>
      <c r="BR40" s="24"/>
      <c r="BS40" s="24"/>
      <c r="BT40" s="24"/>
      <c r="BU40" s="24"/>
      <c r="BV40" s="24"/>
      <c r="BW40" s="24"/>
      <c r="BX40" s="24"/>
      <c r="BY40" s="24"/>
      <c r="BZ40" s="24"/>
      <c r="CA40" s="24"/>
      <c r="CB40" s="24"/>
      <c r="CC40" s="24"/>
      <c r="CD40" s="24"/>
      <c r="CE40" s="24"/>
      <c r="CF40" s="24"/>
      <c r="CG40" s="24"/>
      <c r="CH40" s="24"/>
      <c r="CI40" s="24"/>
      <c r="CJ40" s="24"/>
      <c r="CK40" s="24"/>
      <c r="CL40" s="24"/>
      <c r="CM40" s="24"/>
      <c r="CN40" s="24"/>
      <c r="CO40" s="24"/>
      <c r="CP40" s="24"/>
      <c r="CQ40" s="24"/>
      <c r="CR40" s="24"/>
      <c r="CS40" s="24"/>
      <c r="CT40" s="24"/>
      <c r="CU40" s="24"/>
      <c r="CV40" s="24"/>
      <c r="CW40" s="24"/>
      <c r="CX40" s="24"/>
      <c r="CY40" s="24"/>
      <c r="CZ40" s="24"/>
      <c r="DA40" s="24"/>
      <c r="DB40" s="24"/>
      <c r="DC40" s="24"/>
      <c r="DD40" s="24"/>
      <c r="DE40" s="24"/>
      <c r="DF40" s="24"/>
      <c r="DG40" s="24"/>
      <c r="DH40" s="24"/>
    </row>
    <row r="41" spans="1:112" ht="12.75">
      <c r="A41" s="24"/>
      <c r="B41" s="140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  <c r="BF41" s="24"/>
      <c r="BG41" s="24"/>
      <c r="BH41" s="24"/>
      <c r="BI41" s="24"/>
      <c r="BJ41" s="24"/>
      <c r="BK41" s="24"/>
      <c r="BL41" s="24"/>
      <c r="BM41" s="24"/>
      <c r="BN41" s="24"/>
      <c r="BO41" s="24"/>
      <c r="BP41" s="24"/>
      <c r="BQ41" s="24"/>
      <c r="BR41" s="24"/>
      <c r="BS41" s="24"/>
      <c r="BT41" s="24"/>
      <c r="BU41" s="24"/>
      <c r="BV41" s="24"/>
      <c r="BW41" s="24"/>
      <c r="BX41" s="24"/>
      <c r="BY41" s="24"/>
      <c r="BZ41" s="24"/>
      <c r="CA41" s="24"/>
      <c r="CB41" s="24"/>
      <c r="CC41" s="24"/>
      <c r="CD41" s="24"/>
      <c r="CE41" s="24"/>
      <c r="CF41" s="24"/>
      <c r="CG41" s="24"/>
      <c r="CH41" s="24"/>
      <c r="CI41" s="24"/>
      <c r="CJ41" s="24"/>
      <c r="CK41" s="24"/>
      <c r="CL41" s="24"/>
      <c r="CM41" s="24"/>
      <c r="CN41" s="24"/>
      <c r="CO41" s="24"/>
      <c r="CP41" s="24"/>
      <c r="CQ41" s="24"/>
      <c r="CR41" s="24"/>
      <c r="CS41" s="24"/>
      <c r="CT41" s="24"/>
      <c r="CU41" s="24"/>
      <c r="CV41" s="24"/>
      <c r="CW41" s="24"/>
      <c r="CX41" s="24"/>
      <c r="CY41" s="24"/>
      <c r="CZ41" s="24"/>
      <c r="DA41" s="24"/>
      <c r="DB41" s="24"/>
      <c r="DC41" s="24"/>
      <c r="DD41" s="24"/>
      <c r="DE41" s="24"/>
      <c r="DF41" s="24"/>
      <c r="DG41" s="24"/>
      <c r="DH41" s="24"/>
    </row>
    <row r="42" spans="1:112" ht="12.75">
      <c r="A42" s="24"/>
      <c r="B42" s="140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  <c r="BF42" s="24"/>
      <c r="BG42" s="24"/>
      <c r="BH42" s="24"/>
      <c r="BI42" s="24"/>
      <c r="BJ42" s="24"/>
      <c r="BK42" s="24"/>
      <c r="BL42" s="24"/>
      <c r="BM42" s="24"/>
      <c r="BN42" s="24"/>
      <c r="BO42" s="24"/>
      <c r="BP42" s="24"/>
      <c r="BQ42" s="24"/>
      <c r="BR42" s="24"/>
      <c r="BS42" s="24"/>
      <c r="BT42" s="24"/>
      <c r="BU42" s="24"/>
      <c r="BV42" s="24"/>
      <c r="BW42" s="24"/>
      <c r="BX42" s="24"/>
      <c r="BY42" s="24"/>
      <c r="BZ42" s="24"/>
      <c r="CA42" s="24"/>
      <c r="CB42" s="24"/>
      <c r="CC42" s="24"/>
      <c r="CD42" s="24"/>
      <c r="CE42" s="24"/>
      <c r="CF42" s="24"/>
      <c r="CG42" s="24"/>
      <c r="CH42" s="24"/>
      <c r="CI42" s="24"/>
      <c r="CJ42" s="24"/>
      <c r="CK42" s="24"/>
      <c r="CL42" s="24"/>
      <c r="CM42" s="24"/>
      <c r="CN42" s="24"/>
      <c r="CO42" s="24"/>
      <c r="CP42" s="24"/>
      <c r="CQ42" s="24"/>
      <c r="CR42" s="24"/>
      <c r="CS42" s="24"/>
      <c r="CT42" s="24"/>
      <c r="CU42" s="24"/>
      <c r="CV42" s="24"/>
      <c r="CW42" s="24"/>
      <c r="CX42" s="24"/>
      <c r="CY42" s="24"/>
      <c r="CZ42" s="24"/>
      <c r="DA42" s="24"/>
      <c r="DB42" s="24"/>
      <c r="DC42" s="24"/>
      <c r="DD42" s="24"/>
      <c r="DE42" s="24"/>
      <c r="DF42" s="24"/>
      <c r="DG42" s="24"/>
      <c r="DH42" s="24"/>
    </row>
    <row r="43" spans="1:112" ht="12.75">
      <c r="A43" s="24"/>
      <c r="B43" s="140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  <c r="CC43" s="24"/>
      <c r="CD43" s="24"/>
      <c r="CE43" s="24"/>
      <c r="CF43" s="24"/>
      <c r="CG43" s="24"/>
      <c r="CH43" s="24"/>
      <c r="CI43" s="24"/>
      <c r="CJ43" s="24"/>
      <c r="CK43" s="24"/>
      <c r="CL43" s="24"/>
      <c r="CM43" s="24"/>
      <c r="CN43" s="24"/>
      <c r="CO43" s="24"/>
      <c r="CP43" s="24"/>
      <c r="CQ43" s="24"/>
      <c r="CR43" s="24"/>
      <c r="CS43" s="24"/>
      <c r="CT43" s="24"/>
      <c r="CU43" s="24"/>
      <c r="CV43" s="24"/>
      <c r="CW43" s="24"/>
      <c r="CX43" s="24"/>
      <c r="CY43" s="24"/>
      <c r="CZ43" s="24"/>
      <c r="DA43" s="24"/>
      <c r="DB43" s="24"/>
      <c r="DC43" s="24"/>
      <c r="DD43" s="24"/>
      <c r="DE43" s="24"/>
      <c r="DF43" s="24"/>
      <c r="DG43" s="24"/>
      <c r="DH43" s="24"/>
    </row>
    <row r="44" spans="1:112" ht="12.75">
      <c r="A44" s="24"/>
      <c r="B44" s="140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24"/>
      <c r="BK44" s="24"/>
      <c r="BL44" s="24"/>
      <c r="BM44" s="24"/>
      <c r="BN44" s="24"/>
      <c r="BO44" s="24"/>
      <c r="BP44" s="24"/>
      <c r="BQ44" s="24"/>
      <c r="BR44" s="24"/>
      <c r="BS44" s="24"/>
      <c r="BT44" s="24"/>
      <c r="BU44" s="24"/>
      <c r="BV44" s="24"/>
      <c r="BW44" s="24"/>
      <c r="BX44" s="24"/>
      <c r="BY44" s="24"/>
      <c r="BZ44" s="24"/>
      <c r="CA44" s="24"/>
      <c r="CB44" s="24"/>
      <c r="CC44" s="24"/>
      <c r="CD44" s="24"/>
      <c r="CE44" s="24"/>
      <c r="CF44" s="24"/>
      <c r="CG44" s="24"/>
      <c r="CH44" s="24"/>
      <c r="CI44" s="24"/>
      <c r="CJ44" s="24"/>
      <c r="CK44" s="24"/>
      <c r="CL44" s="24"/>
      <c r="CM44" s="24"/>
      <c r="CN44" s="24"/>
      <c r="CO44" s="24"/>
      <c r="CP44" s="24"/>
      <c r="CQ44" s="24"/>
      <c r="CR44" s="24"/>
      <c r="CS44" s="24"/>
      <c r="CT44" s="24"/>
      <c r="CU44" s="24"/>
      <c r="CV44" s="24"/>
      <c r="CW44" s="24"/>
      <c r="CX44" s="24"/>
      <c r="CY44" s="24"/>
      <c r="CZ44" s="24"/>
      <c r="DA44" s="24"/>
      <c r="DB44" s="24"/>
      <c r="DC44" s="24"/>
      <c r="DD44" s="24"/>
      <c r="DE44" s="24"/>
      <c r="DF44" s="24"/>
      <c r="DG44" s="24"/>
      <c r="DH44" s="24"/>
    </row>
    <row r="45" spans="1:112" ht="12.75">
      <c r="A45" s="24"/>
      <c r="B45" s="140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24"/>
      <c r="BN45" s="24"/>
      <c r="BO45" s="24"/>
      <c r="BP45" s="24"/>
      <c r="BQ45" s="24"/>
      <c r="BR45" s="24"/>
      <c r="BS45" s="24"/>
      <c r="BT45" s="24"/>
      <c r="BU45" s="24"/>
      <c r="BV45" s="24"/>
      <c r="BW45" s="24"/>
      <c r="BX45" s="24"/>
      <c r="BY45" s="24"/>
      <c r="BZ45" s="24"/>
      <c r="CA45" s="24"/>
      <c r="CB45" s="24"/>
      <c r="CC45" s="24"/>
      <c r="CD45" s="24"/>
      <c r="CE45" s="24"/>
      <c r="CF45" s="24"/>
      <c r="CG45" s="24"/>
      <c r="CH45" s="24"/>
      <c r="CI45" s="24"/>
      <c r="CJ45" s="24"/>
      <c r="CK45" s="24"/>
      <c r="CL45" s="24"/>
      <c r="CM45" s="24"/>
      <c r="CN45" s="24"/>
      <c r="CO45" s="24"/>
      <c r="CP45" s="24"/>
      <c r="CQ45" s="24"/>
      <c r="CR45" s="24"/>
      <c r="CS45" s="24"/>
      <c r="CT45" s="24"/>
      <c r="CU45" s="24"/>
      <c r="CV45" s="24"/>
      <c r="CW45" s="24"/>
      <c r="CX45" s="24"/>
      <c r="CY45" s="24"/>
      <c r="CZ45" s="24"/>
      <c r="DA45" s="24"/>
      <c r="DB45" s="24"/>
      <c r="DC45" s="24"/>
      <c r="DD45" s="24"/>
      <c r="DE45" s="24"/>
      <c r="DF45" s="24"/>
      <c r="DG45" s="24"/>
      <c r="DH45" s="24"/>
    </row>
    <row r="46" spans="1:112" ht="12.75">
      <c r="A46" s="141"/>
      <c r="B46" s="24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  <c r="BF46" s="24"/>
      <c r="BG46" s="24"/>
      <c r="BH46" s="24"/>
      <c r="BI46" s="24"/>
      <c r="BJ46" s="24"/>
      <c r="BK46" s="24"/>
      <c r="BL46" s="24"/>
      <c r="BM46" s="24"/>
      <c r="BN46" s="24"/>
      <c r="BO46" s="24"/>
      <c r="BP46" s="24"/>
      <c r="BQ46" s="24"/>
      <c r="BR46" s="24"/>
      <c r="BS46" s="24"/>
      <c r="BT46" s="24"/>
      <c r="BU46" s="24"/>
      <c r="BV46" s="24"/>
      <c r="BW46" s="24"/>
      <c r="BX46" s="24"/>
      <c r="BY46" s="24"/>
      <c r="BZ46" s="24"/>
      <c r="CA46" s="24"/>
      <c r="CB46" s="24"/>
      <c r="CC46" s="24"/>
      <c r="CD46" s="24"/>
      <c r="CE46" s="24"/>
      <c r="CF46" s="24"/>
      <c r="CG46" s="24"/>
      <c r="CH46" s="24"/>
      <c r="CI46" s="24"/>
      <c r="CJ46" s="24"/>
      <c r="CK46" s="24"/>
      <c r="CL46" s="24"/>
      <c r="CM46" s="24"/>
      <c r="CN46" s="24"/>
      <c r="CO46" s="24"/>
      <c r="CP46" s="24"/>
      <c r="CQ46" s="24"/>
      <c r="CR46" s="24"/>
      <c r="CS46" s="24"/>
      <c r="CT46" s="24"/>
      <c r="CU46" s="24"/>
      <c r="CV46" s="24"/>
      <c r="CW46" s="24"/>
      <c r="CX46" s="24"/>
      <c r="CY46" s="24"/>
      <c r="CZ46" s="24"/>
      <c r="DA46" s="24"/>
      <c r="DB46" s="24"/>
      <c r="DC46" s="24"/>
      <c r="DD46" s="24"/>
      <c r="DE46" s="24"/>
      <c r="DF46" s="24"/>
      <c r="DG46" s="24"/>
      <c r="DH46" s="24"/>
    </row>
    <row r="47" spans="1:112" ht="12.75">
      <c r="A47" s="24"/>
      <c r="B47" s="24"/>
      <c r="C47" s="24"/>
      <c r="D47" s="24"/>
      <c r="E47" s="142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24"/>
      <c r="BG47" s="24"/>
      <c r="BH47" s="24"/>
      <c r="BI47" s="24"/>
      <c r="BJ47" s="24"/>
      <c r="BK47" s="24"/>
      <c r="BL47" s="24"/>
      <c r="BM47" s="24"/>
      <c r="BN47" s="24"/>
      <c r="BO47" s="24"/>
      <c r="BP47" s="24"/>
      <c r="BQ47" s="24"/>
      <c r="BR47" s="24"/>
      <c r="BS47" s="24"/>
      <c r="BT47" s="24"/>
      <c r="BU47" s="24"/>
      <c r="BV47" s="24"/>
      <c r="BW47" s="24"/>
      <c r="BX47" s="24"/>
      <c r="BY47" s="24"/>
      <c r="BZ47" s="24"/>
      <c r="CA47" s="24"/>
      <c r="CB47" s="24"/>
      <c r="CC47" s="24"/>
      <c r="CD47" s="24"/>
      <c r="CE47" s="24"/>
      <c r="CF47" s="24"/>
      <c r="CG47" s="24"/>
      <c r="CH47" s="24"/>
      <c r="CI47" s="24"/>
      <c r="CJ47" s="24"/>
      <c r="CK47" s="24"/>
      <c r="CL47" s="24"/>
      <c r="CM47" s="24"/>
      <c r="CN47" s="24"/>
      <c r="CO47" s="24"/>
      <c r="CP47" s="24"/>
      <c r="CQ47" s="24"/>
      <c r="CR47" s="24"/>
      <c r="CS47" s="24"/>
      <c r="CT47" s="24"/>
      <c r="CU47" s="24"/>
      <c r="CV47" s="24"/>
      <c r="CW47" s="24"/>
      <c r="CX47" s="24"/>
      <c r="CY47" s="24"/>
      <c r="CZ47" s="24"/>
      <c r="DA47" s="24"/>
      <c r="DB47" s="24"/>
      <c r="DC47" s="24"/>
      <c r="DD47" s="24"/>
      <c r="DE47" s="24"/>
      <c r="DF47" s="24"/>
      <c r="DG47" s="24"/>
      <c r="DH47" s="24"/>
    </row>
    <row r="48" spans="1:112" ht="12.75">
      <c r="A48" s="24"/>
      <c r="B48" s="24"/>
      <c r="C48" s="24"/>
      <c r="D48" s="24"/>
      <c r="E48" s="143"/>
      <c r="F48" s="143"/>
      <c r="G48" s="143"/>
      <c r="H48" s="143"/>
      <c r="I48" s="143"/>
      <c r="J48" s="143"/>
      <c r="K48" s="143"/>
      <c r="L48" s="143"/>
      <c r="M48" s="143"/>
      <c r="N48" s="143"/>
      <c r="O48" s="143"/>
      <c r="P48" s="143"/>
      <c r="Q48" s="143"/>
      <c r="R48" s="143"/>
      <c r="S48" s="143"/>
      <c r="T48" s="143"/>
      <c r="U48" s="143"/>
      <c r="V48" s="143"/>
      <c r="W48" s="143"/>
      <c r="X48" s="143"/>
      <c r="Y48" s="143"/>
      <c r="Z48" s="143"/>
      <c r="AA48" s="143"/>
      <c r="AB48" s="143"/>
      <c r="AC48" s="143"/>
      <c r="AD48" s="143"/>
      <c r="AE48" s="143"/>
      <c r="AF48" s="143"/>
      <c r="AG48" s="143"/>
      <c r="AH48" s="143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24"/>
      <c r="BF48" s="24"/>
      <c r="BG48" s="24"/>
      <c r="BH48" s="24"/>
      <c r="BI48" s="24"/>
      <c r="BJ48" s="24"/>
      <c r="BK48" s="24"/>
      <c r="BL48" s="24"/>
      <c r="BM48" s="24"/>
      <c r="BN48" s="24"/>
      <c r="BO48" s="24"/>
      <c r="BP48" s="24"/>
      <c r="BQ48" s="24"/>
      <c r="BR48" s="24"/>
      <c r="BS48" s="24"/>
      <c r="BT48" s="24"/>
      <c r="BU48" s="24"/>
      <c r="BV48" s="24"/>
      <c r="BW48" s="24"/>
      <c r="BX48" s="24"/>
      <c r="BY48" s="24"/>
      <c r="BZ48" s="24"/>
      <c r="CA48" s="24"/>
      <c r="CB48" s="24"/>
      <c r="CC48" s="24"/>
      <c r="CD48" s="24"/>
      <c r="CE48" s="24"/>
      <c r="CF48" s="24"/>
      <c r="CG48" s="24"/>
      <c r="CH48" s="24"/>
      <c r="CI48" s="24"/>
      <c r="CJ48" s="24"/>
      <c r="CK48" s="24"/>
      <c r="CL48" s="24"/>
      <c r="CM48" s="24"/>
      <c r="CN48" s="24"/>
      <c r="CO48" s="24"/>
      <c r="CP48" s="24"/>
      <c r="CQ48" s="24"/>
      <c r="CR48" s="24"/>
      <c r="CS48" s="24"/>
      <c r="CT48" s="24"/>
      <c r="CU48" s="24"/>
      <c r="CV48" s="24"/>
      <c r="CW48" s="24"/>
      <c r="CX48" s="24"/>
      <c r="CY48" s="24"/>
      <c r="CZ48" s="24"/>
      <c r="DA48" s="24"/>
      <c r="DB48" s="24"/>
      <c r="DC48" s="24"/>
      <c r="DD48" s="24"/>
      <c r="DE48" s="24"/>
      <c r="DF48" s="24"/>
      <c r="DG48" s="24"/>
      <c r="DH48" s="24"/>
    </row>
    <row r="49" spans="1:112" ht="12.75">
      <c r="A49" s="24"/>
      <c r="B49" s="24"/>
      <c r="C49" s="24"/>
      <c r="D49" s="24"/>
      <c r="E49" s="143"/>
      <c r="F49" s="143"/>
      <c r="G49" s="143"/>
      <c r="H49" s="143"/>
      <c r="I49" s="143"/>
      <c r="J49" s="143"/>
      <c r="K49" s="143"/>
      <c r="L49" s="143"/>
      <c r="M49" s="143"/>
      <c r="N49" s="143"/>
      <c r="O49" s="143"/>
      <c r="P49" s="143"/>
      <c r="Q49" s="143"/>
      <c r="R49" s="143"/>
      <c r="S49" s="143"/>
      <c r="T49" s="143"/>
      <c r="U49" s="143"/>
      <c r="V49" s="143"/>
      <c r="W49" s="143"/>
      <c r="X49" s="143"/>
      <c r="Y49" s="143"/>
      <c r="Z49" s="143"/>
      <c r="AA49" s="143"/>
      <c r="AB49" s="143"/>
      <c r="AC49" s="143"/>
      <c r="AD49" s="143"/>
      <c r="AE49" s="143"/>
      <c r="AF49" s="143"/>
      <c r="AG49" s="143"/>
      <c r="AH49" s="143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  <c r="BF49" s="24"/>
      <c r="BG49" s="24"/>
      <c r="BH49" s="24"/>
      <c r="BI49" s="24"/>
      <c r="BJ49" s="24"/>
      <c r="BK49" s="24"/>
      <c r="BL49" s="24"/>
      <c r="BM49" s="24"/>
      <c r="BN49" s="24"/>
      <c r="BO49" s="24"/>
      <c r="BP49" s="24"/>
      <c r="BQ49" s="24"/>
      <c r="BR49" s="24"/>
      <c r="BS49" s="24"/>
      <c r="BT49" s="24"/>
      <c r="BU49" s="24"/>
      <c r="BV49" s="24"/>
      <c r="BW49" s="24"/>
      <c r="BX49" s="24"/>
      <c r="BY49" s="24"/>
      <c r="BZ49" s="24"/>
      <c r="CA49" s="24"/>
      <c r="CB49" s="24"/>
      <c r="CC49" s="24"/>
      <c r="CD49" s="24"/>
      <c r="CE49" s="24"/>
      <c r="CF49" s="24"/>
      <c r="CG49" s="24"/>
      <c r="CH49" s="24"/>
      <c r="CI49" s="24"/>
      <c r="CJ49" s="24"/>
      <c r="CK49" s="24"/>
      <c r="CL49" s="24"/>
      <c r="CM49" s="24"/>
      <c r="CN49" s="24"/>
      <c r="CO49" s="24"/>
      <c r="CP49" s="24"/>
      <c r="CQ49" s="24"/>
      <c r="CR49" s="24"/>
      <c r="CS49" s="24"/>
      <c r="CT49" s="24"/>
      <c r="CU49" s="24"/>
      <c r="CV49" s="24"/>
      <c r="CW49" s="24"/>
      <c r="CX49" s="24"/>
      <c r="CY49" s="24"/>
      <c r="CZ49" s="24"/>
      <c r="DA49" s="24"/>
      <c r="DB49" s="24"/>
      <c r="DC49" s="24"/>
      <c r="DD49" s="24"/>
      <c r="DE49" s="24"/>
      <c r="DF49" s="24"/>
      <c r="DG49" s="24"/>
      <c r="DH49" s="24"/>
    </row>
    <row r="50" spans="1:112" ht="12.75">
      <c r="A50" s="24"/>
      <c r="B50" s="24"/>
      <c r="C50" s="24"/>
      <c r="D50" s="24"/>
      <c r="E50" s="24"/>
      <c r="F50" s="24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4"/>
      <c r="BC50" s="24"/>
      <c r="BD50" s="24"/>
      <c r="BE50" s="24"/>
      <c r="BF50" s="24"/>
      <c r="BG50" s="24"/>
      <c r="BH50" s="24"/>
      <c r="BI50" s="24"/>
      <c r="BJ50" s="24"/>
      <c r="BK50" s="24"/>
      <c r="BL50" s="24"/>
      <c r="BM50" s="24"/>
      <c r="BN50" s="24"/>
      <c r="BO50" s="24"/>
      <c r="BP50" s="24"/>
      <c r="BQ50" s="24"/>
      <c r="BR50" s="24"/>
      <c r="BS50" s="24"/>
      <c r="BT50" s="24"/>
      <c r="BU50" s="24"/>
      <c r="BV50" s="24"/>
      <c r="BW50" s="24"/>
      <c r="BX50" s="24"/>
      <c r="BY50" s="24"/>
      <c r="BZ50" s="24"/>
      <c r="CA50" s="24"/>
      <c r="CB50" s="24"/>
      <c r="CC50" s="24"/>
      <c r="CD50" s="24"/>
      <c r="CE50" s="24"/>
      <c r="CF50" s="24"/>
      <c r="CG50" s="24"/>
      <c r="CH50" s="24"/>
      <c r="CI50" s="24"/>
      <c r="CJ50" s="24"/>
      <c r="CK50" s="24"/>
      <c r="CL50" s="24"/>
      <c r="CM50" s="24"/>
      <c r="CN50" s="24"/>
      <c r="CO50" s="24"/>
      <c r="CP50" s="24"/>
      <c r="CQ50" s="24"/>
      <c r="CR50" s="24"/>
      <c r="CS50" s="24"/>
      <c r="CT50" s="24"/>
      <c r="CU50" s="24"/>
      <c r="CV50" s="24"/>
      <c r="CW50" s="24"/>
      <c r="CX50" s="24"/>
      <c r="CY50" s="24"/>
      <c r="CZ50" s="24"/>
      <c r="DA50" s="24"/>
      <c r="DB50" s="24"/>
      <c r="DC50" s="24"/>
      <c r="DD50" s="24"/>
      <c r="DE50" s="24"/>
      <c r="DF50" s="24"/>
      <c r="DG50" s="24"/>
      <c r="DH50" s="24"/>
    </row>
    <row r="51" spans="1:112" ht="12.75">
      <c r="A51" s="24"/>
      <c r="B51" s="24"/>
      <c r="C51" s="24"/>
      <c r="D51" s="24"/>
      <c r="E51" s="24"/>
      <c r="F51" s="24"/>
      <c r="G51" s="9"/>
      <c r="H51" s="24"/>
      <c r="I51" s="24"/>
      <c r="J51" s="24"/>
      <c r="K51" s="24"/>
      <c r="L51" s="24"/>
      <c r="M51" s="9"/>
      <c r="N51" s="24"/>
      <c r="O51" s="24"/>
      <c r="P51" s="24"/>
      <c r="Q51" s="24"/>
      <c r="R51" s="24"/>
      <c r="S51" s="9"/>
      <c r="T51" s="24"/>
      <c r="U51" s="24"/>
      <c r="V51" s="24"/>
      <c r="W51" s="24"/>
      <c r="X51" s="24"/>
      <c r="Y51" s="9"/>
      <c r="Z51" s="24"/>
      <c r="AA51" s="24"/>
      <c r="AB51" s="24"/>
      <c r="AC51" s="24"/>
      <c r="AD51" s="24"/>
      <c r="AE51" s="9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4"/>
      <c r="BE51" s="24"/>
      <c r="BF51" s="24"/>
      <c r="BG51" s="24"/>
      <c r="BH51" s="24"/>
      <c r="BI51" s="24"/>
      <c r="BJ51" s="24"/>
      <c r="BK51" s="24"/>
      <c r="BL51" s="24"/>
      <c r="BM51" s="24"/>
      <c r="BN51" s="24"/>
      <c r="BO51" s="24"/>
      <c r="BP51" s="24"/>
      <c r="BQ51" s="24"/>
      <c r="BR51" s="24"/>
      <c r="BS51" s="24"/>
      <c r="BT51" s="24"/>
      <c r="BU51" s="24"/>
      <c r="BV51" s="24"/>
      <c r="BW51" s="24"/>
      <c r="BX51" s="24"/>
      <c r="BY51" s="24"/>
      <c r="BZ51" s="24"/>
      <c r="CA51" s="24"/>
      <c r="CB51" s="24"/>
      <c r="CC51" s="24"/>
      <c r="CD51" s="24"/>
      <c r="CE51" s="24"/>
      <c r="CF51" s="24"/>
      <c r="CG51" s="24"/>
      <c r="CH51" s="24"/>
      <c r="CI51" s="24"/>
      <c r="CJ51" s="24"/>
      <c r="CK51" s="24"/>
      <c r="CL51" s="24"/>
      <c r="CM51" s="24"/>
      <c r="CN51" s="24"/>
      <c r="CO51" s="24"/>
      <c r="CP51" s="24"/>
      <c r="CQ51" s="24"/>
      <c r="CR51" s="24"/>
      <c r="CS51" s="24"/>
      <c r="CT51" s="24"/>
      <c r="CU51" s="24"/>
      <c r="CV51" s="24"/>
      <c r="CW51" s="24"/>
      <c r="CX51" s="24"/>
      <c r="CY51" s="24"/>
      <c r="CZ51" s="24"/>
      <c r="DA51" s="24"/>
      <c r="DB51" s="24"/>
      <c r="DC51" s="24"/>
      <c r="DD51" s="24"/>
      <c r="DE51" s="24"/>
      <c r="DF51" s="24"/>
      <c r="DG51" s="24"/>
      <c r="DH51" s="24"/>
    </row>
    <row r="52" spans="1:112" ht="12.75">
      <c r="A52" s="24"/>
      <c r="B52" s="24"/>
      <c r="C52" s="24"/>
      <c r="D52" s="24"/>
      <c r="E52" s="24"/>
      <c r="F52" s="24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4"/>
      <c r="BF52" s="24"/>
      <c r="BG52" s="24"/>
      <c r="BH52" s="24"/>
      <c r="BI52" s="24"/>
      <c r="BJ52" s="24"/>
      <c r="BK52" s="24"/>
      <c r="BL52" s="24"/>
      <c r="BM52" s="24"/>
      <c r="BN52" s="24"/>
      <c r="BO52" s="24"/>
      <c r="BP52" s="24"/>
      <c r="BQ52" s="24"/>
      <c r="BR52" s="24"/>
      <c r="BS52" s="24"/>
      <c r="BT52" s="24"/>
      <c r="BU52" s="24"/>
      <c r="BV52" s="24"/>
      <c r="BW52" s="24"/>
      <c r="BX52" s="24"/>
      <c r="BY52" s="24"/>
      <c r="BZ52" s="24"/>
      <c r="CA52" s="24"/>
      <c r="CB52" s="24"/>
      <c r="CC52" s="24"/>
      <c r="CD52" s="24"/>
      <c r="CE52" s="24"/>
      <c r="CF52" s="24"/>
      <c r="CG52" s="24"/>
      <c r="CH52" s="24"/>
      <c r="CI52" s="24"/>
      <c r="CJ52" s="24"/>
      <c r="CK52" s="24"/>
      <c r="CL52" s="24"/>
      <c r="CM52" s="24"/>
      <c r="CN52" s="24"/>
      <c r="CO52" s="24"/>
      <c r="CP52" s="24"/>
      <c r="CQ52" s="24"/>
      <c r="CR52" s="24"/>
      <c r="CS52" s="24"/>
      <c r="CT52" s="24"/>
      <c r="CU52" s="24"/>
      <c r="CV52" s="24"/>
      <c r="CW52" s="24"/>
      <c r="CX52" s="24"/>
      <c r="CY52" s="24"/>
      <c r="CZ52" s="24"/>
      <c r="DA52" s="24"/>
      <c r="DB52" s="24"/>
      <c r="DC52" s="24"/>
      <c r="DD52" s="24"/>
      <c r="DE52" s="24"/>
      <c r="DF52" s="24"/>
      <c r="DG52" s="24"/>
      <c r="DH52" s="24"/>
    </row>
    <row r="53" spans="1:112" ht="12.75">
      <c r="A53" s="144"/>
      <c r="B53" s="24"/>
      <c r="C53" s="24"/>
      <c r="D53" s="24"/>
      <c r="E53" s="24"/>
      <c r="F53" s="24"/>
      <c r="G53" s="9"/>
      <c r="H53" s="24"/>
      <c r="I53" s="24"/>
      <c r="J53" s="24"/>
      <c r="K53" s="24"/>
      <c r="L53" s="24"/>
      <c r="M53" s="9"/>
      <c r="N53" s="24"/>
      <c r="O53" s="24"/>
      <c r="P53" s="24"/>
      <c r="Q53" s="24"/>
      <c r="R53" s="24"/>
      <c r="S53" s="9"/>
      <c r="T53" s="24"/>
      <c r="U53" s="24"/>
      <c r="V53" s="24"/>
      <c r="W53" s="24"/>
      <c r="X53" s="24"/>
      <c r="Y53" s="9"/>
      <c r="Z53" s="24"/>
      <c r="AA53" s="24"/>
      <c r="AB53" s="24"/>
      <c r="AC53" s="24"/>
      <c r="AD53" s="24"/>
      <c r="AE53" s="9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  <c r="BA53" s="24"/>
      <c r="BB53" s="24"/>
      <c r="BC53" s="24"/>
      <c r="BD53" s="24"/>
      <c r="BE53" s="24"/>
      <c r="BF53" s="24"/>
      <c r="BG53" s="24"/>
      <c r="BH53" s="24"/>
      <c r="BI53" s="24"/>
      <c r="BJ53" s="24"/>
      <c r="BK53" s="24"/>
      <c r="BL53" s="24"/>
      <c r="BM53" s="24"/>
      <c r="BN53" s="24"/>
      <c r="BO53" s="24"/>
      <c r="BP53" s="24"/>
      <c r="BQ53" s="24"/>
      <c r="BR53" s="24"/>
      <c r="BS53" s="24"/>
      <c r="BT53" s="24"/>
      <c r="BU53" s="24"/>
      <c r="BV53" s="24"/>
      <c r="BW53" s="24"/>
      <c r="BX53" s="24"/>
      <c r="BY53" s="24"/>
      <c r="BZ53" s="24"/>
      <c r="CA53" s="24"/>
      <c r="CB53" s="24"/>
      <c r="CC53" s="24"/>
      <c r="CD53" s="24"/>
      <c r="CE53" s="24"/>
      <c r="CF53" s="24"/>
      <c r="CG53" s="24"/>
      <c r="CH53" s="24"/>
      <c r="CI53" s="24"/>
      <c r="CJ53" s="24"/>
      <c r="CK53" s="24"/>
      <c r="CL53" s="24"/>
      <c r="CM53" s="24"/>
      <c r="CN53" s="24"/>
      <c r="CO53" s="24"/>
      <c r="CP53" s="24"/>
      <c r="CQ53" s="24"/>
      <c r="CR53" s="24"/>
      <c r="CS53" s="24"/>
      <c r="CT53" s="24"/>
      <c r="CU53" s="24"/>
      <c r="CV53" s="24"/>
      <c r="CW53" s="24"/>
      <c r="CX53" s="24"/>
      <c r="CY53" s="24"/>
      <c r="CZ53" s="24"/>
      <c r="DA53" s="24"/>
      <c r="DB53" s="24"/>
      <c r="DC53" s="24"/>
      <c r="DD53" s="24"/>
      <c r="DE53" s="24"/>
      <c r="DF53" s="24"/>
      <c r="DG53" s="24"/>
      <c r="DH53" s="24"/>
    </row>
    <row r="54" spans="1:112" ht="12.75">
      <c r="A54" s="24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  <c r="BA54" s="24"/>
      <c r="BB54" s="24"/>
      <c r="BC54" s="24"/>
      <c r="BD54" s="24"/>
      <c r="BE54" s="24"/>
      <c r="BF54" s="24"/>
      <c r="BG54" s="24"/>
      <c r="BH54" s="24"/>
      <c r="BI54" s="24"/>
      <c r="BJ54" s="24"/>
      <c r="BK54" s="24"/>
      <c r="BL54" s="24"/>
      <c r="BM54" s="24"/>
      <c r="BN54" s="24"/>
      <c r="BO54" s="24"/>
      <c r="BP54" s="24"/>
      <c r="BQ54" s="24"/>
      <c r="BR54" s="24"/>
      <c r="BS54" s="24"/>
      <c r="BT54" s="24"/>
      <c r="BU54" s="24"/>
      <c r="BV54" s="24"/>
      <c r="BW54" s="24"/>
      <c r="BX54" s="24"/>
      <c r="BY54" s="24"/>
      <c r="BZ54" s="24"/>
      <c r="CA54" s="24"/>
      <c r="CB54" s="24"/>
      <c r="CC54" s="24"/>
      <c r="CD54" s="24"/>
      <c r="CE54" s="24"/>
      <c r="CF54" s="24"/>
      <c r="CG54" s="24"/>
      <c r="CH54" s="24"/>
      <c r="CI54" s="24"/>
      <c r="CJ54" s="24"/>
      <c r="CK54" s="24"/>
      <c r="CL54" s="24"/>
      <c r="CM54" s="24"/>
      <c r="CN54" s="24"/>
      <c r="CO54" s="24"/>
      <c r="CP54" s="24"/>
      <c r="CQ54" s="24"/>
      <c r="CR54" s="24"/>
      <c r="CS54" s="24"/>
      <c r="CT54" s="24"/>
      <c r="CU54" s="24"/>
      <c r="CV54" s="24"/>
      <c r="CW54" s="24"/>
      <c r="CX54" s="24"/>
      <c r="CY54" s="24"/>
      <c r="CZ54" s="24"/>
      <c r="DA54" s="24"/>
      <c r="DB54" s="24"/>
      <c r="DC54" s="24"/>
      <c r="DD54" s="24"/>
      <c r="DE54" s="24"/>
      <c r="DF54" s="24"/>
      <c r="DG54" s="24"/>
      <c r="DH54" s="24"/>
    </row>
    <row r="55" spans="1:112" ht="12.75">
      <c r="A55" s="24"/>
      <c r="B55" s="24"/>
      <c r="C55" s="24"/>
      <c r="D55" s="24"/>
      <c r="E55" s="24"/>
      <c r="F55" s="24"/>
      <c r="G55" s="9"/>
      <c r="H55" s="24"/>
      <c r="I55" s="24"/>
      <c r="J55" s="24"/>
      <c r="K55" s="24"/>
      <c r="L55" s="24"/>
      <c r="M55" s="9"/>
      <c r="N55" s="24"/>
      <c r="O55" s="24"/>
      <c r="P55" s="24"/>
      <c r="Q55" s="24"/>
      <c r="R55" s="24"/>
      <c r="S55" s="9"/>
      <c r="T55" s="24"/>
      <c r="U55" s="24"/>
      <c r="V55" s="24"/>
      <c r="W55" s="24"/>
      <c r="X55" s="24"/>
      <c r="Y55" s="9"/>
      <c r="Z55" s="24"/>
      <c r="AA55" s="24"/>
      <c r="AB55" s="24"/>
      <c r="AC55" s="24"/>
      <c r="AD55" s="24"/>
      <c r="AE55" s="9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/>
      <c r="CY55" s="24"/>
      <c r="CZ55" s="24"/>
      <c r="DA55" s="24"/>
      <c r="DB55" s="24"/>
      <c r="DC55" s="24"/>
      <c r="DD55" s="24"/>
      <c r="DE55" s="24"/>
      <c r="DF55" s="24"/>
      <c r="DG55" s="24"/>
      <c r="DH55" s="24"/>
    </row>
    <row r="56" spans="1:112" ht="12.75">
      <c r="A56" s="24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24"/>
      <c r="DC56" s="24"/>
      <c r="DD56" s="24"/>
      <c r="DE56" s="24"/>
      <c r="DF56" s="24"/>
      <c r="DG56" s="24"/>
      <c r="DH56" s="24"/>
    </row>
    <row r="57" spans="1:112" ht="12.75">
      <c r="A57" s="24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4"/>
      <c r="BF57" s="24"/>
      <c r="BG57" s="24"/>
      <c r="BH57" s="24"/>
      <c r="BI57" s="24"/>
      <c r="BJ57" s="24"/>
      <c r="BK57" s="24"/>
      <c r="BL57" s="24"/>
      <c r="BM57" s="24"/>
      <c r="BN57" s="24"/>
      <c r="BO57" s="24"/>
      <c r="BP57" s="24"/>
      <c r="BQ57" s="24"/>
      <c r="BR57" s="24"/>
      <c r="BS57" s="24"/>
      <c r="BT57" s="24"/>
      <c r="BU57" s="24"/>
      <c r="BV57" s="24"/>
      <c r="BW57" s="24"/>
      <c r="BX57" s="24"/>
      <c r="BY57" s="24"/>
      <c r="BZ57" s="24"/>
      <c r="CA57" s="24"/>
      <c r="CB57" s="24"/>
      <c r="CC57" s="24"/>
      <c r="CD57" s="24"/>
      <c r="CE57" s="24"/>
      <c r="CF57" s="24"/>
      <c r="CG57" s="24"/>
      <c r="CH57" s="24"/>
      <c r="CI57" s="24"/>
      <c r="CJ57" s="24"/>
      <c r="CK57" s="24"/>
      <c r="CL57" s="24"/>
      <c r="CM57" s="24"/>
      <c r="CN57" s="24"/>
      <c r="CO57" s="24"/>
      <c r="CP57" s="24"/>
      <c r="CQ57" s="24"/>
      <c r="CR57" s="24"/>
      <c r="CS57" s="24"/>
      <c r="CT57" s="24"/>
      <c r="CU57" s="24"/>
      <c r="CV57" s="24"/>
      <c r="CW57" s="24"/>
      <c r="CX57" s="24"/>
      <c r="CY57" s="24"/>
      <c r="CZ57" s="24"/>
      <c r="DA57" s="24"/>
      <c r="DB57" s="24"/>
      <c r="DC57" s="24"/>
      <c r="DD57" s="24"/>
      <c r="DE57" s="24"/>
      <c r="DF57" s="24"/>
      <c r="DG57" s="24"/>
      <c r="DH57" s="24"/>
    </row>
    <row r="58" spans="1:112" ht="12.75">
      <c r="A58" s="24"/>
      <c r="B58" s="24"/>
      <c r="C58" s="24"/>
      <c r="D58" s="24"/>
      <c r="E58" s="24"/>
      <c r="F58" s="24"/>
      <c r="G58" s="9"/>
      <c r="H58" s="24"/>
      <c r="I58" s="24"/>
      <c r="J58" s="24"/>
      <c r="K58" s="24"/>
      <c r="L58" s="24"/>
      <c r="M58" s="9"/>
      <c r="N58" s="24"/>
      <c r="O58" s="24"/>
      <c r="P58" s="24"/>
      <c r="Q58" s="24"/>
      <c r="R58" s="24"/>
      <c r="S58" s="9"/>
      <c r="T58" s="24"/>
      <c r="U58" s="24"/>
      <c r="V58" s="24"/>
      <c r="W58" s="24"/>
      <c r="X58" s="24"/>
      <c r="Y58" s="9"/>
      <c r="Z58" s="24"/>
      <c r="AA58" s="24"/>
      <c r="AB58" s="24"/>
      <c r="AC58" s="24"/>
      <c r="AD58" s="24"/>
      <c r="AE58" s="9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  <c r="BA58" s="24"/>
      <c r="BB58" s="24"/>
      <c r="BC58" s="24"/>
      <c r="BD58" s="24"/>
      <c r="BE58" s="24"/>
      <c r="BF58" s="24"/>
      <c r="BG58" s="24"/>
      <c r="BH58" s="24"/>
      <c r="BI58" s="24"/>
      <c r="BJ58" s="24"/>
      <c r="BK58" s="24"/>
      <c r="BL58" s="24"/>
      <c r="BM58" s="24"/>
      <c r="BN58" s="24"/>
      <c r="BO58" s="24"/>
      <c r="BP58" s="24"/>
      <c r="BQ58" s="24"/>
      <c r="BR58" s="24"/>
      <c r="BS58" s="24"/>
      <c r="BT58" s="24"/>
      <c r="BU58" s="24"/>
      <c r="BV58" s="24"/>
      <c r="BW58" s="24"/>
      <c r="BX58" s="24"/>
      <c r="BY58" s="24"/>
      <c r="BZ58" s="24"/>
      <c r="CA58" s="24"/>
      <c r="CB58" s="24"/>
      <c r="CC58" s="24"/>
      <c r="CD58" s="24"/>
      <c r="CE58" s="24"/>
      <c r="CF58" s="24"/>
      <c r="CG58" s="24"/>
      <c r="CH58" s="24"/>
      <c r="CI58" s="24"/>
      <c r="CJ58" s="24"/>
      <c r="CK58" s="24"/>
      <c r="CL58" s="24"/>
      <c r="CM58" s="24"/>
      <c r="CN58" s="24"/>
      <c r="CO58" s="24"/>
      <c r="CP58" s="24"/>
      <c r="CQ58" s="24"/>
      <c r="CR58" s="24"/>
      <c r="CS58" s="24"/>
      <c r="CT58" s="24"/>
      <c r="CU58" s="24"/>
      <c r="CV58" s="24"/>
      <c r="CW58" s="24"/>
      <c r="CX58" s="24"/>
      <c r="CY58" s="24"/>
      <c r="CZ58" s="24"/>
      <c r="DA58" s="24"/>
      <c r="DB58" s="24"/>
      <c r="DC58" s="24"/>
      <c r="DD58" s="24"/>
      <c r="DE58" s="24"/>
      <c r="DF58" s="24"/>
      <c r="DG58" s="24"/>
      <c r="DH58" s="24"/>
    </row>
    <row r="59" spans="1:112" ht="12.75">
      <c r="A59" s="62"/>
      <c r="B59" s="62"/>
      <c r="C59" s="62"/>
      <c r="D59" s="62"/>
      <c r="E59" s="9"/>
      <c r="F59" s="11"/>
      <c r="G59" s="9"/>
      <c r="H59" s="11"/>
      <c r="I59" s="9"/>
      <c r="J59" s="11"/>
      <c r="K59" s="9"/>
      <c r="L59" s="11"/>
      <c r="M59" s="9"/>
      <c r="N59" s="11"/>
      <c r="O59" s="9"/>
      <c r="P59" s="11"/>
      <c r="Q59" s="9"/>
      <c r="R59" s="11"/>
      <c r="S59" s="9"/>
      <c r="T59" s="11"/>
      <c r="U59" s="9"/>
      <c r="V59" s="11"/>
      <c r="W59" s="9"/>
      <c r="X59" s="11"/>
      <c r="Y59" s="9"/>
      <c r="Z59" s="11"/>
      <c r="AA59" s="9"/>
      <c r="AB59" s="11"/>
      <c r="AC59" s="9"/>
      <c r="AD59" s="11"/>
      <c r="AE59" s="9"/>
      <c r="AF59" s="11"/>
      <c r="AG59" s="9"/>
      <c r="AH59" s="11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4"/>
      <c r="AZ59" s="24"/>
      <c r="BA59" s="24"/>
      <c r="BB59" s="24"/>
      <c r="BC59" s="24"/>
      <c r="BD59" s="24"/>
      <c r="BE59" s="24"/>
      <c r="BF59" s="24"/>
      <c r="BG59" s="24"/>
      <c r="BH59" s="24"/>
      <c r="BI59" s="24"/>
      <c r="BJ59" s="24"/>
      <c r="BK59" s="24"/>
      <c r="BL59" s="24"/>
      <c r="BM59" s="24"/>
      <c r="BN59" s="24"/>
      <c r="BO59" s="24"/>
      <c r="BP59" s="24"/>
      <c r="BQ59" s="24"/>
      <c r="BR59" s="24"/>
      <c r="BS59" s="24"/>
      <c r="BT59" s="24"/>
      <c r="BU59" s="24"/>
      <c r="BV59" s="24"/>
      <c r="BW59" s="24"/>
      <c r="BX59" s="24"/>
      <c r="BY59" s="24"/>
      <c r="BZ59" s="24"/>
      <c r="CA59" s="24"/>
      <c r="CB59" s="24"/>
      <c r="CC59" s="24"/>
      <c r="CD59" s="24"/>
      <c r="CE59" s="24"/>
      <c r="CF59" s="24"/>
      <c r="CG59" s="24"/>
      <c r="CH59" s="24"/>
      <c r="CI59" s="24"/>
      <c r="CJ59" s="24"/>
      <c r="CK59" s="24"/>
      <c r="CL59" s="24"/>
      <c r="CM59" s="24"/>
      <c r="CN59" s="24"/>
      <c r="CO59" s="24"/>
      <c r="CP59" s="24"/>
      <c r="CQ59" s="24"/>
      <c r="CR59" s="24"/>
      <c r="CS59" s="24"/>
      <c r="CT59" s="24"/>
      <c r="CU59" s="24"/>
      <c r="CV59" s="24"/>
      <c r="CW59" s="24"/>
      <c r="CX59" s="24"/>
      <c r="CY59" s="24"/>
      <c r="CZ59" s="24"/>
      <c r="DA59" s="24"/>
      <c r="DB59" s="24"/>
      <c r="DC59" s="24"/>
      <c r="DD59" s="24"/>
      <c r="DE59" s="24"/>
      <c r="DF59" s="24"/>
      <c r="DG59" s="24"/>
      <c r="DH59" s="24"/>
    </row>
    <row r="60" spans="1:112" ht="12.75">
      <c r="A60" s="24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4"/>
      <c r="AS60" s="24"/>
      <c r="AT60" s="24"/>
      <c r="AU60" s="24"/>
      <c r="AV60" s="24"/>
      <c r="AW60" s="24"/>
      <c r="AX60" s="24"/>
      <c r="AY60" s="24"/>
      <c r="AZ60" s="24"/>
      <c r="BA60" s="24"/>
      <c r="BB60" s="24"/>
      <c r="BC60" s="24"/>
      <c r="BD60" s="24"/>
      <c r="BE60" s="24"/>
      <c r="BF60" s="24"/>
      <c r="BG60" s="24"/>
      <c r="BH60" s="24"/>
      <c r="BI60" s="24"/>
      <c r="BJ60" s="24"/>
      <c r="BK60" s="24"/>
      <c r="BL60" s="24"/>
      <c r="BM60" s="24"/>
      <c r="BN60" s="24"/>
      <c r="BO60" s="24"/>
      <c r="BP60" s="24"/>
      <c r="BQ60" s="24"/>
      <c r="BR60" s="24"/>
      <c r="BS60" s="24"/>
      <c r="BT60" s="24"/>
      <c r="BU60" s="24"/>
      <c r="BV60" s="24"/>
      <c r="BW60" s="24"/>
      <c r="BX60" s="24"/>
      <c r="BY60" s="24"/>
      <c r="BZ60" s="24"/>
      <c r="CA60" s="24"/>
      <c r="CB60" s="24"/>
      <c r="CC60" s="24"/>
      <c r="CD60" s="24"/>
      <c r="CE60" s="24"/>
      <c r="CF60" s="24"/>
      <c r="CG60" s="24"/>
      <c r="CH60" s="24"/>
      <c r="CI60" s="24"/>
      <c r="CJ60" s="24"/>
      <c r="CK60" s="24"/>
      <c r="CL60" s="24"/>
      <c r="CM60" s="24"/>
      <c r="CN60" s="24"/>
      <c r="CO60" s="24"/>
      <c r="CP60" s="24"/>
      <c r="CQ60" s="24"/>
      <c r="CR60" s="24"/>
      <c r="CS60" s="24"/>
      <c r="CT60" s="24"/>
      <c r="CU60" s="24"/>
      <c r="CV60" s="24"/>
      <c r="CW60" s="24"/>
      <c r="CX60" s="24"/>
      <c r="CY60" s="24"/>
      <c r="CZ60" s="24"/>
      <c r="DA60" s="24"/>
      <c r="DB60" s="24"/>
      <c r="DC60" s="24"/>
      <c r="DD60" s="24"/>
      <c r="DE60" s="24"/>
      <c r="DF60" s="24"/>
      <c r="DG60" s="24"/>
      <c r="DH60" s="24"/>
    </row>
    <row r="61" spans="1:112" ht="12.75">
      <c r="A61" s="24"/>
      <c r="B61" s="24"/>
      <c r="C61" s="139"/>
      <c r="D61" s="13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24"/>
      <c r="AJ61" s="24"/>
      <c r="AK61" s="24"/>
      <c r="AL61" s="24"/>
      <c r="AM61" s="24"/>
      <c r="AN61" s="24"/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AZ61" s="24"/>
      <c r="BA61" s="24"/>
      <c r="BB61" s="24"/>
      <c r="BC61" s="24"/>
      <c r="BD61" s="24"/>
      <c r="BE61" s="24"/>
      <c r="BF61" s="24"/>
      <c r="BG61" s="24"/>
      <c r="BH61" s="24"/>
      <c r="BI61" s="24"/>
      <c r="BJ61" s="24"/>
      <c r="BK61" s="24"/>
      <c r="BL61" s="24"/>
      <c r="BM61" s="24"/>
      <c r="BN61" s="24"/>
      <c r="BO61" s="24"/>
      <c r="BP61" s="24"/>
      <c r="BQ61" s="24"/>
      <c r="BR61" s="24"/>
      <c r="BS61" s="24"/>
      <c r="BT61" s="24"/>
      <c r="BU61" s="24"/>
      <c r="BV61" s="24"/>
      <c r="BW61" s="24"/>
      <c r="BX61" s="24"/>
      <c r="BY61" s="24"/>
      <c r="BZ61" s="24"/>
      <c r="CA61" s="24"/>
      <c r="CB61" s="24"/>
      <c r="CC61" s="24"/>
      <c r="CD61" s="24"/>
      <c r="CE61" s="24"/>
      <c r="CF61" s="24"/>
      <c r="CG61" s="24"/>
      <c r="CH61" s="24"/>
      <c r="CI61" s="24"/>
      <c r="CJ61" s="24"/>
      <c r="CK61" s="24"/>
      <c r="CL61" s="24"/>
      <c r="CM61" s="24"/>
      <c r="CN61" s="24"/>
      <c r="CO61" s="24"/>
      <c r="CP61" s="24"/>
      <c r="CQ61" s="24"/>
      <c r="CR61" s="24"/>
      <c r="CS61" s="24"/>
      <c r="CT61" s="24"/>
      <c r="CU61" s="24"/>
      <c r="CV61" s="24"/>
      <c r="CW61" s="24"/>
      <c r="CX61" s="24"/>
      <c r="CY61" s="24"/>
      <c r="CZ61" s="24"/>
      <c r="DA61" s="24"/>
      <c r="DB61" s="24"/>
      <c r="DC61" s="24"/>
      <c r="DD61" s="24"/>
      <c r="DE61" s="24"/>
      <c r="DF61" s="24"/>
      <c r="DG61" s="24"/>
      <c r="DH61" s="24"/>
    </row>
    <row r="62" spans="1:112" ht="12.75">
      <c r="A62" s="24"/>
      <c r="B62" s="140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/>
      <c r="BF62" s="24"/>
      <c r="BG62" s="24"/>
      <c r="BH62" s="24"/>
      <c r="BI62" s="24"/>
      <c r="BJ62" s="24"/>
      <c r="BK62" s="24"/>
      <c r="BL62" s="24"/>
      <c r="BM62" s="24"/>
      <c r="BN62" s="24"/>
      <c r="BO62" s="24"/>
      <c r="BP62" s="24"/>
      <c r="BQ62" s="24"/>
      <c r="BR62" s="24"/>
      <c r="BS62" s="24"/>
      <c r="BT62" s="24"/>
      <c r="BU62" s="24"/>
      <c r="BV62" s="24"/>
      <c r="BW62" s="24"/>
      <c r="BX62" s="24"/>
      <c r="BY62" s="24"/>
      <c r="BZ62" s="24"/>
      <c r="CA62" s="24"/>
      <c r="CB62" s="24"/>
      <c r="CC62" s="24"/>
      <c r="CD62" s="24"/>
      <c r="CE62" s="24"/>
      <c r="CF62" s="24"/>
      <c r="CG62" s="24"/>
      <c r="CH62" s="24"/>
      <c r="CI62" s="24"/>
      <c r="CJ62" s="24"/>
      <c r="CK62" s="24"/>
      <c r="CL62" s="24"/>
      <c r="CM62" s="24"/>
      <c r="CN62" s="24"/>
      <c r="CO62" s="24"/>
      <c r="CP62" s="24"/>
      <c r="CQ62" s="24"/>
      <c r="CR62" s="24"/>
      <c r="CS62" s="24"/>
      <c r="CT62" s="24"/>
      <c r="CU62" s="24"/>
      <c r="CV62" s="24"/>
      <c r="CW62" s="24"/>
      <c r="CX62" s="24"/>
      <c r="CY62" s="24"/>
      <c r="CZ62" s="24"/>
      <c r="DA62" s="24"/>
      <c r="DB62" s="24"/>
      <c r="DC62" s="24"/>
      <c r="DD62" s="24"/>
      <c r="DE62" s="24"/>
      <c r="DF62" s="24"/>
      <c r="DG62" s="24"/>
      <c r="DH62" s="24"/>
    </row>
    <row r="63" spans="1:112" ht="12.75">
      <c r="A63" s="9"/>
      <c r="B63" s="140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24"/>
      <c r="BG63" s="24"/>
      <c r="BH63" s="24"/>
      <c r="BI63" s="24"/>
      <c r="BJ63" s="24"/>
      <c r="BK63" s="24"/>
      <c r="BL63" s="24"/>
      <c r="BM63" s="24"/>
      <c r="BN63" s="24"/>
      <c r="BO63" s="24"/>
      <c r="BP63" s="24"/>
      <c r="BQ63" s="24"/>
      <c r="BR63" s="24"/>
      <c r="BS63" s="24"/>
      <c r="BT63" s="24"/>
      <c r="BU63" s="24"/>
      <c r="BV63" s="24"/>
      <c r="BW63" s="24"/>
      <c r="BX63" s="24"/>
      <c r="BY63" s="24"/>
      <c r="BZ63" s="24"/>
      <c r="CA63" s="24"/>
      <c r="CB63" s="24"/>
      <c r="CC63" s="24"/>
      <c r="CD63" s="24"/>
      <c r="CE63" s="24"/>
      <c r="CF63" s="24"/>
      <c r="CG63" s="24"/>
      <c r="CH63" s="24"/>
      <c r="CI63" s="24"/>
      <c r="CJ63" s="24"/>
      <c r="CK63" s="24"/>
      <c r="CL63" s="24"/>
      <c r="CM63" s="24"/>
      <c r="CN63" s="24"/>
      <c r="CO63" s="24"/>
      <c r="CP63" s="24"/>
      <c r="CQ63" s="24"/>
      <c r="CR63" s="24"/>
      <c r="CS63" s="24"/>
      <c r="CT63" s="24"/>
      <c r="CU63" s="24"/>
      <c r="CV63" s="24"/>
      <c r="CW63" s="24"/>
      <c r="CX63" s="24"/>
      <c r="CY63" s="24"/>
      <c r="CZ63" s="24"/>
      <c r="DA63" s="24"/>
      <c r="DB63" s="24"/>
      <c r="DC63" s="24"/>
      <c r="DD63" s="24"/>
      <c r="DE63" s="24"/>
      <c r="DF63" s="24"/>
      <c r="DG63" s="24"/>
      <c r="DH63" s="24"/>
    </row>
    <row r="64" spans="1:112" ht="12.75">
      <c r="A64" s="24"/>
      <c r="B64" s="140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24"/>
      <c r="BG64" s="24"/>
      <c r="BH64" s="24"/>
      <c r="BI64" s="24"/>
      <c r="BJ64" s="24"/>
      <c r="BK64" s="24"/>
      <c r="BL64" s="24"/>
      <c r="BM64" s="24"/>
      <c r="BN64" s="24"/>
      <c r="BO64" s="24"/>
      <c r="BP64" s="24"/>
      <c r="BQ64" s="24"/>
      <c r="BR64" s="24"/>
      <c r="BS64" s="24"/>
      <c r="BT64" s="24"/>
      <c r="BU64" s="24"/>
      <c r="BV64" s="24"/>
      <c r="BW64" s="24"/>
      <c r="BX64" s="24"/>
      <c r="BY64" s="24"/>
      <c r="BZ64" s="24"/>
      <c r="CA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  <c r="CQ64" s="24"/>
      <c r="CR64" s="24"/>
      <c r="CS64" s="24"/>
      <c r="CT64" s="24"/>
      <c r="CU64" s="24"/>
      <c r="CV64" s="24"/>
      <c r="CW64" s="24"/>
      <c r="CX64" s="24"/>
      <c r="CY64" s="24"/>
      <c r="CZ64" s="24"/>
      <c r="DA64" s="24"/>
      <c r="DB64" s="24"/>
      <c r="DC64" s="24"/>
      <c r="DD64" s="24"/>
      <c r="DE64" s="24"/>
      <c r="DF64" s="24"/>
      <c r="DG64" s="24"/>
      <c r="DH64" s="24"/>
    </row>
    <row r="65" spans="1:112" ht="12.75">
      <c r="A65" s="24"/>
      <c r="B65" s="140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  <c r="BF65" s="24"/>
      <c r="BG65" s="24"/>
      <c r="BH65" s="24"/>
      <c r="BI65" s="24"/>
      <c r="BJ65" s="24"/>
      <c r="BK65" s="24"/>
      <c r="BL65" s="24"/>
      <c r="BM65" s="24"/>
      <c r="BN65" s="24"/>
      <c r="BO65" s="24"/>
      <c r="BP65" s="24"/>
      <c r="BQ65" s="24"/>
      <c r="BR65" s="24"/>
      <c r="BS65" s="24"/>
      <c r="BT65" s="24"/>
      <c r="BU65" s="24"/>
      <c r="BV65" s="24"/>
      <c r="BW65" s="24"/>
      <c r="BX65" s="24"/>
      <c r="BY65" s="24"/>
      <c r="BZ65" s="24"/>
      <c r="CA65" s="24"/>
      <c r="CB65" s="24"/>
      <c r="CC65" s="24"/>
      <c r="CD65" s="24"/>
      <c r="CE65" s="24"/>
      <c r="CF65" s="24"/>
      <c r="CG65" s="24"/>
      <c r="CH65" s="24"/>
      <c r="CI65" s="24"/>
      <c r="CJ65" s="24"/>
      <c r="CK65" s="24"/>
      <c r="CL65" s="24"/>
      <c r="CM65" s="24"/>
      <c r="CN65" s="24"/>
      <c r="CO65" s="24"/>
      <c r="CP65" s="24"/>
      <c r="CQ65" s="24"/>
      <c r="CR65" s="24"/>
      <c r="CS65" s="24"/>
      <c r="CT65" s="24"/>
      <c r="CU65" s="24"/>
      <c r="CV65" s="24"/>
      <c r="CW65" s="24"/>
      <c r="CX65" s="24"/>
      <c r="CY65" s="24"/>
      <c r="CZ65" s="24"/>
      <c r="DA65" s="24"/>
      <c r="DB65" s="24"/>
      <c r="DC65" s="24"/>
      <c r="DD65" s="24"/>
      <c r="DE65" s="24"/>
      <c r="DF65" s="24"/>
      <c r="DG65" s="24"/>
      <c r="DH65" s="24"/>
    </row>
    <row r="66" spans="1:112" ht="12.75">
      <c r="A66" s="24"/>
      <c r="B66" s="140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24"/>
      <c r="AJ66" s="24"/>
      <c r="AK66" s="24"/>
      <c r="AL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  <c r="BF66" s="24"/>
      <c r="BG66" s="24"/>
      <c r="BH66" s="24"/>
      <c r="BI66" s="24"/>
      <c r="BJ66" s="24"/>
      <c r="BK66" s="24"/>
      <c r="BL66" s="24"/>
      <c r="BM66" s="24"/>
      <c r="BN66" s="24"/>
      <c r="BO66" s="24"/>
      <c r="BP66" s="24"/>
      <c r="BQ66" s="24"/>
      <c r="BR66" s="24"/>
      <c r="BS66" s="24"/>
      <c r="BT66" s="24"/>
      <c r="BU66" s="24"/>
      <c r="BV66" s="24"/>
      <c r="BW66" s="24"/>
      <c r="BX66" s="24"/>
      <c r="BY66" s="24"/>
      <c r="BZ66" s="24"/>
      <c r="CA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  <c r="CQ66" s="24"/>
      <c r="CR66" s="24"/>
      <c r="CS66" s="24"/>
      <c r="CT66" s="24"/>
      <c r="CU66" s="24"/>
      <c r="CV66" s="24"/>
      <c r="CW66" s="24"/>
      <c r="CX66" s="24"/>
      <c r="CY66" s="24"/>
      <c r="CZ66" s="24"/>
      <c r="DA66" s="24"/>
      <c r="DB66" s="24"/>
      <c r="DC66" s="24"/>
      <c r="DD66" s="24"/>
      <c r="DE66" s="24"/>
      <c r="DF66" s="24"/>
      <c r="DG66" s="24"/>
      <c r="DH66" s="24"/>
    </row>
    <row r="67" spans="1:112" ht="12.75">
      <c r="A67" s="24"/>
      <c r="B67" s="140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24"/>
      <c r="AJ67" s="24"/>
      <c r="AK67" s="24"/>
      <c r="AL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4"/>
      <c r="BE67" s="24"/>
      <c r="BF67" s="24"/>
      <c r="BG67" s="24"/>
      <c r="BH67" s="24"/>
      <c r="BI67" s="24"/>
      <c r="BJ67" s="24"/>
      <c r="BK67" s="24"/>
      <c r="BL67" s="24"/>
      <c r="BM67" s="24"/>
      <c r="BN67" s="24"/>
      <c r="BO67" s="24"/>
      <c r="BP67" s="24"/>
      <c r="BQ67" s="24"/>
      <c r="BR67" s="24"/>
      <c r="BS67" s="24"/>
      <c r="BT67" s="24"/>
      <c r="BU67" s="24"/>
      <c r="BV67" s="24"/>
      <c r="BW67" s="24"/>
      <c r="BX67" s="24"/>
      <c r="BY67" s="24"/>
      <c r="BZ67" s="24"/>
      <c r="CA67" s="24"/>
      <c r="CB67" s="24"/>
      <c r="CC67" s="24"/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4"/>
      <c r="CP67" s="24"/>
      <c r="CQ67" s="24"/>
      <c r="CR67" s="24"/>
      <c r="CS67" s="24"/>
      <c r="CT67" s="24"/>
      <c r="CU67" s="24"/>
      <c r="CV67" s="24"/>
      <c r="CW67" s="24"/>
      <c r="CX67" s="24"/>
      <c r="CY67" s="24"/>
      <c r="CZ67" s="24"/>
      <c r="DA67" s="24"/>
      <c r="DB67" s="24"/>
      <c r="DC67" s="24"/>
      <c r="DD67" s="24"/>
      <c r="DE67" s="24"/>
      <c r="DF67" s="24"/>
      <c r="DG67" s="24"/>
      <c r="DH67" s="24"/>
    </row>
    <row r="68" spans="1:112" ht="12.75">
      <c r="A68" s="24"/>
      <c r="B68" s="140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24"/>
      <c r="AJ68" s="24"/>
      <c r="AK68" s="24"/>
      <c r="AL68" s="24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/>
      <c r="BF68" s="24"/>
      <c r="BG68" s="24"/>
      <c r="BH68" s="24"/>
      <c r="BI68" s="24"/>
      <c r="BJ68" s="24"/>
      <c r="BK68" s="24"/>
      <c r="BL68" s="24"/>
      <c r="BM68" s="24"/>
      <c r="BN68" s="24"/>
      <c r="BO68" s="24"/>
      <c r="BP68" s="24"/>
      <c r="BQ68" s="24"/>
      <c r="BR68" s="24"/>
      <c r="BS68" s="24"/>
      <c r="BT68" s="24"/>
      <c r="BU68" s="24"/>
      <c r="BV68" s="24"/>
      <c r="BW68" s="24"/>
      <c r="BX68" s="24"/>
      <c r="BY68" s="24"/>
      <c r="BZ68" s="24"/>
      <c r="CA68" s="24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  <c r="CQ68" s="24"/>
      <c r="CR68" s="24"/>
      <c r="CS68" s="24"/>
      <c r="CT68" s="24"/>
      <c r="CU68" s="24"/>
      <c r="CV68" s="24"/>
      <c r="CW68" s="24"/>
      <c r="CX68" s="24"/>
      <c r="CY68" s="24"/>
      <c r="CZ68" s="24"/>
      <c r="DA68" s="24"/>
      <c r="DB68" s="24"/>
      <c r="DC68" s="24"/>
      <c r="DD68" s="24"/>
      <c r="DE68" s="24"/>
      <c r="DF68" s="24"/>
      <c r="DG68" s="24"/>
      <c r="DH68" s="24"/>
    </row>
    <row r="69" spans="1:112" ht="12.75">
      <c r="A69" s="24"/>
      <c r="B69" s="140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24"/>
      <c r="AJ69" s="24"/>
      <c r="AK69" s="24"/>
      <c r="AL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24"/>
      <c r="BF69" s="24"/>
      <c r="BG69" s="24"/>
      <c r="BH69" s="24"/>
      <c r="BI69" s="24"/>
      <c r="BJ69" s="24"/>
      <c r="BK69" s="24"/>
      <c r="BL69" s="24"/>
      <c r="BM69" s="24"/>
      <c r="BN69" s="24"/>
      <c r="BO69" s="24"/>
      <c r="BP69" s="24"/>
      <c r="BQ69" s="24"/>
      <c r="BR69" s="24"/>
      <c r="BS69" s="24"/>
      <c r="BT69" s="24"/>
      <c r="BU69" s="24"/>
      <c r="BV69" s="24"/>
      <c r="BW69" s="24"/>
      <c r="BX69" s="24"/>
      <c r="BY69" s="24"/>
      <c r="BZ69" s="24"/>
      <c r="CA69" s="24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  <c r="CP69" s="24"/>
      <c r="CQ69" s="24"/>
      <c r="CR69" s="24"/>
      <c r="CS69" s="24"/>
      <c r="CT69" s="24"/>
      <c r="CU69" s="24"/>
      <c r="CV69" s="24"/>
      <c r="CW69" s="24"/>
      <c r="CX69" s="24"/>
      <c r="CY69" s="24"/>
      <c r="CZ69" s="24"/>
      <c r="DA69" s="24"/>
      <c r="DB69" s="24"/>
      <c r="DC69" s="24"/>
      <c r="DD69" s="24"/>
      <c r="DE69" s="24"/>
      <c r="DF69" s="24"/>
      <c r="DG69" s="24"/>
      <c r="DH69" s="24"/>
    </row>
    <row r="70" spans="1:112" ht="12.75">
      <c r="A70" s="24"/>
      <c r="B70" s="140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24"/>
      <c r="AJ70" s="24"/>
      <c r="AK70" s="24"/>
      <c r="AL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/>
      <c r="BF70" s="24"/>
      <c r="BG70" s="24"/>
      <c r="BH70" s="24"/>
      <c r="BI70" s="24"/>
      <c r="BJ70" s="24"/>
      <c r="BK70" s="24"/>
      <c r="BL70" s="24"/>
      <c r="BM70" s="24"/>
      <c r="BN70" s="24"/>
      <c r="BO70" s="24"/>
      <c r="BP70" s="24"/>
      <c r="BQ70" s="24"/>
      <c r="BR70" s="24"/>
      <c r="BS70" s="24"/>
      <c r="BT70" s="24"/>
      <c r="BU70" s="24"/>
      <c r="BV70" s="24"/>
      <c r="BW70" s="24"/>
      <c r="BX70" s="24"/>
      <c r="BY70" s="24"/>
      <c r="BZ70" s="24"/>
      <c r="CA70" s="24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  <c r="CQ70" s="24"/>
      <c r="CR70" s="24"/>
      <c r="CS70" s="24"/>
      <c r="CT70" s="24"/>
      <c r="CU70" s="24"/>
      <c r="CV70" s="24"/>
      <c r="CW70" s="24"/>
      <c r="CX70" s="24"/>
      <c r="CY70" s="24"/>
      <c r="CZ70" s="24"/>
      <c r="DA70" s="24"/>
      <c r="DB70" s="24"/>
      <c r="DC70" s="24"/>
      <c r="DD70" s="24"/>
      <c r="DE70" s="24"/>
      <c r="DF70" s="24"/>
      <c r="DG70" s="24"/>
      <c r="DH70" s="24"/>
    </row>
    <row r="71" spans="1:112" ht="12.75">
      <c r="A71" s="24"/>
      <c r="B71" s="140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  <c r="BF71" s="24"/>
      <c r="BG71" s="24"/>
      <c r="BH71" s="24"/>
      <c r="BI71" s="24"/>
      <c r="BJ71" s="24"/>
      <c r="BK71" s="24"/>
      <c r="BL71" s="24"/>
      <c r="BM71" s="24"/>
      <c r="BN71" s="24"/>
      <c r="BO71" s="24"/>
      <c r="BP71" s="24"/>
      <c r="BQ71" s="24"/>
      <c r="BR71" s="24"/>
      <c r="BS71" s="24"/>
      <c r="BT71" s="24"/>
      <c r="BU71" s="24"/>
      <c r="BV71" s="24"/>
      <c r="BW71" s="24"/>
      <c r="BX71" s="24"/>
      <c r="BY71" s="24"/>
      <c r="BZ71" s="24"/>
      <c r="CA71" s="24"/>
      <c r="CB71" s="24"/>
      <c r="CC71" s="24"/>
      <c r="CD71" s="24"/>
      <c r="CE71" s="24"/>
      <c r="CF71" s="24"/>
      <c r="CG71" s="24"/>
      <c r="CH71" s="24"/>
      <c r="CI71" s="24"/>
      <c r="CJ71" s="24"/>
      <c r="CK71" s="24"/>
      <c r="CL71" s="24"/>
      <c r="CM71" s="24"/>
      <c r="CN71" s="24"/>
      <c r="CO71" s="24"/>
      <c r="CP71" s="24"/>
      <c r="CQ71" s="24"/>
      <c r="CR71" s="24"/>
      <c r="CS71" s="24"/>
      <c r="CT71" s="24"/>
      <c r="CU71" s="24"/>
      <c r="CV71" s="24"/>
      <c r="CW71" s="24"/>
      <c r="CX71" s="24"/>
      <c r="CY71" s="24"/>
      <c r="CZ71" s="24"/>
      <c r="DA71" s="24"/>
      <c r="DB71" s="24"/>
      <c r="DC71" s="24"/>
      <c r="DD71" s="24"/>
      <c r="DE71" s="24"/>
      <c r="DF71" s="24"/>
      <c r="DG71" s="24"/>
      <c r="DH71" s="24"/>
    </row>
    <row r="72" spans="1:112" ht="12.75">
      <c r="A72" s="24"/>
      <c r="B72" s="140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  <c r="BF72" s="24"/>
      <c r="BG72" s="24"/>
      <c r="BH72" s="24"/>
      <c r="BI72" s="24"/>
      <c r="BJ72" s="24"/>
      <c r="BK72" s="24"/>
      <c r="BL72" s="24"/>
      <c r="BM72" s="24"/>
      <c r="BN72" s="24"/>
      <c r="BO72" s="24"/>
      <c r="BP72" s="24"/>
      <c r="BQ72" s="24"/>
      <c r="BR72" s="24"/>
      <c r="BS72" s="24"/>
      <c r="BT72" s="24"/>
      <c r="BU72" s="24"/>
      <c r="BV72" s="24"/>
      <c r="BW72" s="24"/>
      <c r="BX72" s="24"/>
      <c r="BY72" s="24"/>
      <c r="BZ72" s="24"/>
      <c r="CA72" s="24"/>
      <c r="CB72" s="24"/>
      <c r="CC72" s="24"/>
      <c r="CD72" s="24"/>
      <c r="CE72" s="24"/>
      <c r="CF72" s="24"/>
      <c r="CG72" s="24"/>
      <c r="CH72" s="24"/>
      <c r="CI72" s="24"/>
      <c r="CJ72" s="24"/>
      <c r="CK72" s="24"/>
      <c r="CL72" s="24"/>
      <c r="CM72" s="24"/>
      <c r="CN72" s="24"/>
      <c r="CO72" s="24"/>
      <c r="CP72" s="24"/>
      <c r="CQ72" s="24"/>
      <c r="CR72" s="24"/>
      <c r="CS72" s="24"/>
      <c r="CT72" s="24"/>
      <c r="CU72" s="24"/>
      <c r="CV72" s="24"/>
      <c r="CW72" s="24"/>
      <c r="CX72" s="24"/>
      <c r="CY72" s="24"/>
      <c r="CZ72" s="24"/>
      <c r="DA72" s="24"/>
      <c r="DB72" s="24"/>
      <c r="DC72" s="24"/>
      <c r="DD72" s="24"/>
      <c r="DE72" s="24"/>
      <c r="DF72" s="24"/>
      <c r="DG72" s="24"/>
      <c r="DH72" s="24"/>
    </row>
    <row r="73" spans="1:112" ht="12.75">
      <c r="A73" s="24"/>
      <c r="B73" s="140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4"/>
      <c r="AX73" s="24"/>
      <c r="AY73" s="24"/>
      <c r="AZ73" s="24"/>
      <c r="BA73" s="24"/>
      <c r="BB73" s="24"/>
      <c r="BC73" s="24"/>
      <c r="BD73" s="24"/>
      <c r="BE73" s="24"/>
      <c r="BF73" s="24"/>
      <c r="BG73" s="24"/>
      <c r="BH73" s="24"/>
      <c r="BI73" s="24"/>
      <c r="BJ73" s="24"/>
      <c r="BK73" s="24"/>
      <c r="BL73" s="24"/>
      <c r="BM73" s="24"/>
      <c r="BN73" s="24"/>
      <c r="BO73" s="24"/>
      <c r="BP73" s="24"/>
      <c r="BQ73" s="24"/>
      <c r="BR73" s="24"/>
      <c r="BS73" s="24"/>
      <c r="BT73" s="24"/>
      <c r="BU73" s="24"/>
      <c r="BV73" s="24"/>
      <c r="BW73" s="24"/>
      <c r="BX73" s="24"/>
      <c r="BY73" s="24"/>
      <c r="BZ73" s="24"/>
      <c r="CA73" s="24"/>
      <c r="CB73" s="24"/>
      <c r="CC73" s="24"/>
      <c r="CD73" s="24"/>
      <c r="CE73" s="24"/>
      <c r="CF73" s="24"/>
      <c r="CG73" s="24"/>
      <c r="CH73" s="24"/>
      <c r="CI73" s="24"/>
      <c r="CJ73" s="24"/>
      <c r="CK73" s="24"/>
      <c r="CL73" s="24"/>
      <c r="CM73" s="24"/>
      <c r="CN73" s="24"/>
      <c r="CO73" s="24"/>
      <c r="CP73" s="24"/>
      <c r="CQ73" s="24"/>
      <c r="CR73" s="24"/>
      <c r="CS73" s="24"/>
      <c r="CT73" s="24"/>
      <c r="CU73" s="24"/>
      <c r="CV73" s="24"/>
      <c r="CW73" s="24"/>
      <c r="CX73" s="24"/>
      <c r="CY73" s="24"/>
      <c r="CZ73" s="24"/>
      <c r="DA73" s="24"/>
      <c r="DB73" s="24"/>
      <c r="DC73" s="24"/>
      <c r="DD73" s="24"/>
      <c r="DE73" s="24"/>
      <c r="DF73" s="24"/>
      <c r="DG73" s="24"/>
      <c r="DH73" s="24"/>
    </row>
    <row r="74" spans="1:112" ht="12.75">
      <c r="A74" s="24"/>
      <c r="B74" s="140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  <c r="AT74" s="24"/>
      <c r="AU74" s="24"/>
      <c r="AV74" s="24"/>
      <c r="AW74" s="24"/>
      <c r="AX74" s="24"/>
      <c r="AY74" s="24"/>
      <c r="AZ74" s="24"/>
      <c r="BA74" s="24"/>
      <c r="BB74" s="24"/>
      <c r="BC74" s="24"/>
      <c r="BD74" s="24"/>
      <c r="BE74" s="24"/>
      <c r="BF74" s="24"/>
      <c r="BG74" s="24"/>
      <c r="BH74" s="24"/>
      <c r="BI74" s="24"/>
      <c r="BJ74" s="24"/>
      <c r="BK74" s="24"/>
      <c r="BL74" s="24"/>
      <c r="BM74" s="24"/>
      <c r="BN74" s="24"/>
      <c r="BO74" s="24"/>
      <c r="BP74" s="24"/>
      <c r="BQ74" s="24"/>
      <c r="BR74" s="24"/>
      <c r="BS74" s="24"/>
      <c r="BT74" s="24"/>
      <c r="BU74" s="24"/>
      <c r="BV74" s="24"/>
      <c r="BW74" s="24"/>
      <c r="BX74" s="24"/>
      <c r="BY74" s="24"/>
      <c r="BZ74" s="24"/>
      <c r="CA74" s="24"/>
      <c r="CB74" s="24"/>
      <c r="CC74" s="24"/>
      <c r="CD74" s="24"/>
      <c r="CE74" s="24"/>
      <c r="CF74" s="24"/>
      <c r="CG74" s="24"/>
      <c r="CH74" s="24"/>
      <c r="CI74" s="24"/>
      <c r="CJ74" s="24"/>
      <c r="CK74" s="24"/>
      <c r="CL74" s="24"/>
      <c r="CM74" s="24"/>
      <c r="CN74" s="24"/>
      <c r="CO74" s="24"/>
      <c r="CP74" s="24"/>
      <c r="CQ74" s="24"/>
      <c r="CR74" s="24"/>
      <c r="CS74" s="24"/>
      <c r="CT74" s="24"/>
      <c r="CU74" s="24"/>
      <c r="CV74" s="24"/>
      <c r="CW74" s="24"/>
      <c r="CX74" s="24"/>
      <c r="CY74" s="24"/>
      <c r="CZ74" s="24"/>
      <c r="DA74" s="24"/>
      <c r="DB74" s="24"/>
      <c r="DC74" s="24"/>
      <c r="DD74" s="24"/>
      <c r="DE74" s="24"/>
      <c r="DF74" s="24"/>
      <c r="DG74" s="24"/>
      <c r="DH74" s="24"/>
    </row>
    <row r="75" spans="1:112" ht="12.75">
      <c r="A75" s="24"/>
      <c r="B75" s="140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  <c r="AT75" s="24"/>
      <c r="AU75" s="24"/>
      <c r="AV75" s="24"/>
      <c r="AW75" s="24"/>
      <c r="AX75" s="24"/>
      <c r="AY75" s="24"/>
      <c r="AZ75" s="24"/>
      <c r="BA75" s="24"/>
      <c r="BB75" s="24"/>
      <c r="BC75" s="24"/>
      <c r="BD75" s="24"/>
      <c r="BE75" s="24"/>
      <c r="BF75" s="24"/>
      <c r="BG75" s="24"/>
      <c r="BH75" s="24"/>
      <c r="BI75" s="24"/>
      <c r="BJ75" s="24"/>
      <c r="BK75" s="24"/>
      <c r="BL75" s="24"/>
      <c r="BM75" s="24"/>
      <c r="BN75" s="24"/>
      <c r="BO75" s="24"/>
      <c r="BP75" s="24"/>
      <c r="BQ75" s="24"/>
      <c r="BR75" s="24"/>
      <c r="BS75" s="24"/>
      <c r="BT75" s="24"/>
      <c r="BU75" s="24"/>
      <c r="BV75" s="24"/>
      <c r="BW75" s="24"/>
      <c r="BX75" s="24"/>
      <c r="BY75" s="24"/>
      <c r="BZ75" s="24"/>
      <c r="CA75" s="24"/>
      <c r="CB75" s="24"/>
      <c r="CC75" s="24"/>
      <c r="CD75" s="24"/>
      <c r="CE75" s="24"/>
      <c r="CF75" s="24"/>
      <c r="CG75" s="24"/>
      <c r="CH75" s="24"/>
      <c r="CI75" s="24"/>
      <c r="CJ75" s="24"/>
      <c r="CK75" s="24"/>
      <c r="CL75" s="24"/>
      <c r="CM75" s="24"/>
      <c r="CN75" s="24"/>
      <c r="CO75" s="24"/>
      <c r="CP75" s="24"/>
      <c r="CQ75" s="24"/>
      <c r="CR75" s="24"/>
      <c r="CS75" s="24"/>
      <c r="CT75" s="24"/>
      <c r="CU75" s="24"/>
      <c r="CV75" s="24"/>
      <c r="CW75" s="24"/>
      <c r="CX75" s="24"/>
      <c r="CY75" s="24"/>
      <c r="CZ75" s="24"/>
      <c r="DA75" s="24"/>
      <c r="DB75" s="24"/>
      <c r="DC75" s="24"/>
      <c r="DD75" s="24"/>
      <c r="DE75" s="24"/>
      <c r="DF75" s="24"/>
      <c r="DG75" s="24"/>
      <c r="DH75" s="24"/>
    </row>
    <row r="76" spans="1:112" ht="12.75">
      <c r="A76" s="24"/>
      <c r="B76" s="140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  <c r="AT76" s="24"/>
      <c r="AU76" s="24"/>
      <c r="AV76" s="24"/>
      <c r="AW76" s="24"/>
      <c r="AX76" s="24"/>
      <c r="AY76" s="24"/>
      <c r="AZ76" s="24"/>
      <c r="BA76" s="24"/>
      <c r="BB76" s="24"/>
      <c r="BC76" s="24"/>
      <c r="BD76" s="24"/>
      <c r="BE76" s="24"/>
      <c r="BF76" s="24"/>
      <c r="BG76" s="24"/>
      <c r="BH76" s="24"/>
      <c r="BI76" s="24"/>
      <c r="BJ76" s="24"/>
      <c r="BK76" s="24"/>
      <c r="BL76" s="24"/>
      <c r="BM76" s="24"/>
      <c r="BN76" s="24"/>
      <c r="BO76" s="24"/>
      <c r="BP76" s="24"/>
      <c r="BQ76" s="24"/>
      <c r="BR76" s="24"/>
      <c r="BS76" s="24"/>
      <c r="BT76" s="24"/>
      <c r="BU76" s="24"/>
      <c r="BV76" s="24"/>
      <c r="BW76" s="24"/>
      <c r="BX76" s="24"/>
      <c r="BY76" s="24"/>
      <c r="BZ76" s="24"/>
      <c r="CA76" s="24"/>
      <c r="CB76" s="24"/>
      <c r="CC76" s="24"/>
      <c r="CD76" s="24"/>
      <c r="CE76" s="24"/>
      <c r="CF76" s="24"/>
      <c r="CG76" s="24"/>
      <c r="CH76" s="24"/>
      <c r="CI76" s="24"/>
      <c r="CJ76" s="24"/>
      <c r="CK76" s="24"/>
      <c r="CL76" s="24"/>
      <c r="CM76" s="24"/>
      <c r="CN76" s="24"/>
      <c r="CO76" s="24"/>
      <c r="CP76" s="24"/>
      <c r="CQ76" s="24"/>
      <c r="CR76" s="24"/>
      <c r="CS76" s="24"/>
      <c r="CT76" s="24"/>
      <c r="CU76" s="24"/>
      <c r="CV76" s="24"/>
      <c r="CW76" s="24"/>
      <c r="CX76" s="24"/>
      <c r="CY76" s="24"/>
      <c r="CZ76" s="24"/>
      <c r="DA76" s="24"/>
      <c r="DB76" s="24"/>
      <c r="DC76" s="24"/>
      <c r="DD76" s="24"/>
      <c r="DE76" s="24"/>
      <c r="DF76" s="24"/>
      <c r="DG76" s="24"/>
      <c r="DH76" s="24"/>
    </row>
    <row r="77" spans="1:112" ht="12.75">
      <c r="A77" s="24"/>
      <c r="B77" s="140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24"/>
      <c r="BF77" s="24"/>
      <c r="BG77" s="24"/>
      <c r="BH77" s="24"/>
      <c r="BI77" s="24"/>
      <c r="BJ77" s="24"/>
      <c r="BK77" s="24"/>
      <c r="BL77" s="24"/>
      <c r="BM77" s="24"/>
      <c r="BN77" s="24"/>
      <c r="BO77" s="24"/>
      <c r="BP77" s="24"/>
      <c r="BQ77" s="24"/>
      <c r="BR77" s="24"/>
      <c r="BS77" s="24"/>
      <c r="BT77" s="24"/>
      <c r="BU77" s="24"/>
      <c r="BV77" s="24"/>
      <c r="BW77" s="24"/>
      <c r="BX77" s="24"/>
      <c r="BY77" s="24"/>
      <c r="BZ77" s="24"/>
      <c r="CA77" s="24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/>
      <c r="CN77" s="24"/>
      <c r="CO77" s="24"/>
      <c r="CP77" s="24"/>
      <c r="CQ77" s="24"/>
      <c r="CR77" s="24"/>
      <c r="CS77" s="24"/>
      <c r="CT77" s="24"/>
      <c r="CU77" s="24"/>
      <c r="CV77" s="24"/>
      <c r="CW77" s="24"/>
      <c r="CX77" s="24"/>
      <c r="CY77" s="24"/>
      <c r="CZ77" s="24"/>
      <c r="DA77" s="24"/>
      <c r="DB77" s="24"/>
      <c r="DC77" s="24"/>
      <c r="DD77" s="24"/>
      <c r="DE77" s="24"/>
      <c r="DF77" s="24"/>
      <c r="DG77" s="24"/>
      <c r="DH77" s="24"/>
    </row>
    <row r="78" spans="1:112" ht="12.75">
      <c r="A78" s="141"/>
      <c r="B78" s="24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  <c r="BD78" s="24"/>
      <c r="BE78" s="24"/>
      <c r="BF78" s="24"/>
      <c r="BG78" s="24"/>
      <c r="BH78" s="24"/>
      <c r="BI78" s="24"/>
      <c r="BJ78" s="24"/>
      <c r="BK78" s="24"/>
      <c r="BL78" s="24"/>
      <c r="BM78" s="24"/>
      <c r="BN78" s="24"/>
      <c r="BO78" s="24"/>
      <c r="BP78" s="24"/>
      <c r="BQ78" s="24"/>
      <c r="BR78" s="24"/>
      <c r="BS78" s="24"/>
      <c r="BT78" s="24"/>
      <c r="BU78" s="24"/>
      <c r="BV78" s="24"/>
      <c r="BW78" s="24"/>
      <c r="BX78" s="24"/>
      <c r="BY78" s="24"/>
      <c r="BZ78" s="24"/>
      <c r="CA78" s="24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/>
      <c r="CN78" s="24"/>
      <c r="CO78" s="24"/>
      <c r="CP78" s="24"/>
      <c r="CQ78" s="24"/>
      <c r="CR78" s="24"/>
      <c r="CS78" s="24"/>
      <c r="CT78" s="24"/>
      <c r="CU78" s="24"/>
      <c r="CV78" s="24"/>
      <c r="CW78" s="24"/>
      <c r="CX78" s="24"/>
      <c r="CY78" s="24"/>
      <c r="CZ78" s="24"/>
      <c r="DA78" s="24"/>
      <c r="DB78" s="24"/>
      <c r="DC78" s="24"/>
      <c r="DD78" s="24"/>
      <c r="DE78" s="24"/>
      <c r="DF78" s="24"/>
      <c r="DG78" s="24"/>
      <c r="DH78" s="24"/>
    </row>
    <row r="79" spans="1:112" ht="12.75">
      <c r="A79" s="24"/>
      <c r="B79" s="24"/>
      <c r="C79" s="24"/>
      <c r="D79" s="24"/>
      <c r="E79" s="142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4"/>
      <c r="AU79" s="24"/>
      <c r="AV79" s="24"/>
      <c r="AW79" s="24"/>
      <c r="AX79" s="24"/>
      <c r="AY79" s="24"/>
      <c r="AZ79" s="24"/>
      <c r="BA79" s="24"/>
      <c r="BB79" s="24"/>
      <c r="BC79" s="24"/>
      <c r="BD79" s="24"/>
      <c r="BE79" s="24"/>
      <c r="BF79" s="24"/>
      <c r="BG79" s="24"/>
      <c r="BH79" s="24"/>
      <c r="BI79" s="24"/>
      <c r="BJ79" s="24"/>
      <c r="BK79" s="24"/>
      <c r="BL79" s="24"/>
      <c r="BM79" s="24"/>
      <c r="BN79" s="24"/>
      <c r="BO79" s="24"/>
      <c r="BP79" s="24"/>
      <c r="BQ79" s="24"/>
      <c r="BR79" s="24"/>
      <c r="BS79" s="24"/>
      <c r="BT79" s="24"/>
      <c r="BU79" s="24"/>
      <c r="BV79" s="24"/>
      <c r="BW79" s="24"/>
      <c r="BX79" s="24"/>
      <c r="BY79" s="24"/>
      <c r="BZ79" s="24"/>
      <c r="CA79" s="24"/>
      <c r="CB79" s="24"/>
      <c r="CC79" s="24"/>
      <c r="CD79" s="24"/>
      <c r="CE79" s="24"/>
      <c r="CF79" s="24"/>
      <c r="CG79" s="24"/>
      <c r="CH79" s="24"/>
      <c r="CI79" s="24"/>
      <c r="CJ79" s="24"/>
      <c r="CK79" s="24"/>
      <c r="CL79" s="24"/>
      <c r="CM79" s="24"/>
      <c r="CN79" s="24"/>
      <c r="CO79" s="24"/>
      <c r="CP79" s="24"/>
      <c r="CQ79" s="24"/>
      <c r="CR79" s="24"/>
      <c r="CS79" s="24"/>
      <c r="CT79" s="24"/>
      <c r="CU79" s="24"/>
      <c r="CV79" s="24"/>
      <c r="CW79" s="24"/>
      <c r="CX79" s="24"/>
      <c r="CY79" s="24"/>
      <c r="CZ79" s="24"/>
      <c r="DA79" s="24"/>
      <c r="DB79" s="24"/>
      <c r="DC79" s="24"/>
      <c r="DD79" s="24"/>
      <c r="DE79" s="24"/>
      <c r="DF79" s="24"/>
      <c r="DG79" s="24"/>
      <c r="DH79" s="24"/>
    </row>
    <row r="80" spans="1:112" ht="12.75">
      <c r="A80" s="24"/>
      <c r="B80" s="24"/>
      <c r="C80" s="24"/>
      <c r="D80" s="24"/>
      <c r="E80" s="143"/>
      <c r="F80" s="143"/>
      <c r="G80" s="143"/>
      <c r="H80" s="143"/>
      <c r="I80" s="143"/>
      <c r="J80" s="143"/>
      <c r="K80" s="143"/>
      <c r="L80" s="143"/>
      <c r="M80" s="143"/>
      <c r="N80" s="143"/>
      <c r="O80" s="143"/>
      <c r="P80" s="143"/>
      <c r="Q80" s="143"/>
      <c r="R80" s="143"/>
      <c r="S80" s="143"/>
      <c r="T80" s="143"/>
      <c r="U80" s="143"/>
      <c r="V80" s="143"/>
      <c r="W80" s="143"/>
      <c r="X80" s="143"/>
      <c r="Y80" s="143"/>
      <c r="Z80" s="143"/>
      <c r="AA80" s="143"/>
      <c r="AB80" s="143"/>
      <c r="AC80" s="143"/>
      <c r="AD80" s="143"/>
      <c r="AE80" s="143"/>
      <c r="AF80" s="143"/>
      <c r="AG80" s="143"/>
      <c r="AH80" s="143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24"/>
      <c r="CS80" s="24"/>
      <c r="CT80" s="24"/>
      <c r="CU80" s="24"/>
      <c r="CV80" s="24"/>
      <c r="CW80" s="24"/>
      <c r="CX80" s="24"/>
      <c r="CY80" s="24"/>
      <c r="CZ80" s="24"/>
      <c r="DA80" s="24"/>
      <c r="DB80" s="24"/>
      <c r="DC80" s="24"/>
      <c r="DD80" s="24"/>
      <c r="DE80" s="24"/>
      <c r="DF80" s="24"/>
      <c r="DG80" s="24"/>
      <c r="DH80" s="24"/>
    </row>
    <row r="81" spans="1:112" ht="12.75">
      <c r="A81" s="24"/>
      <c r="B81" s="24"/>
      <c r="C81" s="24"/>
      <c r="D81" s="24"/>
      <c r="E81" s="143"/>
      <c r="F81" s="143"/>
      <c r="G81" s="143"/>
      <c r="H81" s="143"/>
      <c r="I81" s="143"/>
      <c r="J81" s="143"/>
      <c r="K81" s="143"/>
      <c r="L81" s="143"/>
      <c r="M81" s="143"/>
      <c r="N81" s="143"/>
      <c r="O81" s="143"/>
      <c r="P81" s="143"/>
      <c r="Q81" s="143"/>
      <c r="R81" s="143"/>
      <c r="S81" s="143"/>
      <c r="T81" s="143"/>
      <c r="U81" s="143"/>
      <c r="V81" s="143"/>
      <c r="W81" s="143"/>
      <c r="X81" s="143"/>
      <c r="Y81" s="143"/>
      <c r="Z81" s="143"/>
      <c r="AA81" s="143"/>
      <c r="AB81" s="143"/>
      <c r="AC81" s="143"/>
      <c r="AD81" s="143"/>
      <c r="AE81" s="143"/>
      <c r="AF81" s="143"/>
      <c r="AG81" s="143"/>
      <c r="AH81" s="143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24"/>
      <c r="CS81" s="24"/>
      <c r="CT81" s="24"/>
      <c r="CU81" s="24"/>
      <c r="CV81" s="24"/>
      <c r="CW81" s="24"/>
      <c r="CX81" s="24"/>
      <c r="CY81" s="24"/>
      <c r="CZ81" s="24"/>
      <c r="DA81" s="24"/>
      <c r="DB81" s="24"/>
      <c r="DC81" s="24"/>
      <c r="DD81" s="24"/>
      <c r="DE81" s="24"/>
      <c r="DF81" s="24"/>
      <c r="DG81" s="24"/>
      <c r="DH81" s="24"/>
    </row>
    <row r="82" spans="1:112" ht="12.75">
      <c r="A82" s="24"/>
      <c r="B82" s="24"/>
      <c r="C82" s="24"/>
      <c r="D82" s="24"/>
      <c r="E82" s="24"/>
      <c r="F82" s="24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24"/>
      <c r="AG82" s="24"/>
      <c r="A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  <c r="AT82" s="24"/>
      <c r="AU82" s="24"/>
      <c r="AV82" s="24"/>
      <c r="AW82" s="24"/>
      <c r="AX82" s="24"/>
      <c r="AY82" s="24"/>
      <c r="AZ82" s="24"/>
      <c r="BA82" s="24"/>
      <c r="BB82" s="24"/>
      <c r="BC82" s="24"/>
      <c r="BD82" s="24"/>
      <c r="BE82" s="24"/>
      <c r="BF82" s="24"/>
      <c r="BG82" s="24"/>
      <c r="BH82" s="24"/>
      <c r="BI82" s="24"/>
      <c r="BJ82" s="24"/>
      <c r="BK82" s="24"/>
      <c r="BL82" s="24"/>
      <c r="BM82" s="24"/>
      <c r="BN82" s="24"/>
      <c r="BO82" s="24"/>
      <c r="BP82" s="24"/>
      <c r="BQ82" s="24"/>
      <c r="BR82" s="24"/>
      <c r="BS82" s="24"/>
      <c r="BT82" s="24"/>
      <c r="BU82" s="24"/>
      <c r="BV82" s="24"/>
      <c r="BW82" s="24"/>
      <c r="BX82" s="24"/>
      <c r="BY82" s="24"/>
      <c r="BZ82" s="24"/>
      <c r="CA82" s="24"/>
      <c r="CB82" s="24"/>
      <c r="CC82" s="24"/>
      <c r="CD82" s="24"/>
      <c r="CE82" s="24"/>
      <c r="CF82" s="24"/>
      <c r="CG82" s="24"/>
      <c r="CH82" s="24"/>
      <c r="CI82" s="24"/>
      <c r="CJ82" s="24"/>
      <c r="CK82" s="24"/>
      <c r="CL82" s="24"/>
      <c r="CM82" s="24"/>
      <c r="CN82" s="24"/>
      <c r="CO82" s="24"/>
      <c r="CP82" s="24"/>
      <c r="CQ82" s="24"/>
      <c r="CR82" s="24"/>
      <c r="CS82" s="24"/>
      <c r="CT82" s="24"/>
      <c r="CU82" s="24"/>
      <c r="CV82" s="24"/>
      <c r="CW82" s="24"/>
      <c r="CX82" s="24"/>
      <c r="CY82" s="24"/>
      <c r="CZ82" s="24"/>
      <c r="DA82" s="24"/>
      <c r="DB82" s="24"/>
      <c r="DC82" s="24"/>
      <c r="DD82" s="24"/>
      <c r="DE82" s="24"/>
      <c r="DF82" s="24"/>
      <c r="DG82" s="24"/>
      <c r="DH82" s="24"/>
    </row>
    <row r="83" spans="1:112" ht="12.75">
      <c r="A83" s="24"/>
      <c r="B83" s="24"/>
      <c r="C83" s="24"/>
      <c r="D83" s="24"/>
      <c r="E83" s="24"/>
      <c r="F83" s="24"/>
      <c r="G83" s="9"/>
      <c r="H83" s="24"/>
      <c r="I83" s="24"/>
      <c r="J83" s="24"/>
      <c r="K83" s="24"/>
      <c r="L83" s="24"/>
      <c r="M83" s="9"/>
      <c r="N83" s="24"/>
      <c r="O83" s="24"/>
      <c r="P83" s="24"/>
      <c r="Q83" s="24"/>
      <c r="R83" s="24"/>
      <c r="S83" s="9"/>
      <c r="T83" s="24"/>
      <c r="U83" s="24"/>
      <c r="V83" s="24"/>
      <c r="W83" s="24"/>
      <c r="X83" s="24"/>
      <c r="Y83" s="9"/>
      <c r="Z83" s="24"/>
      <c r="AA83" s="24"/>
      <c r="AB83" s="24"/>
      <c r="AC83" s="24"/>
      <c r="AD83" s="24"/>
      <c r="AE83" s="9"/>
      <c r="AF83" s="24"/>
      <c r="AG83" s="24"/>
      <c r="A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  <c r="AT83" s="24"/>
      <c r="AU83" s="24"/>
      <c r="AV83" s="24"/>
      <c r="AW83" s="24"/>
      <c r="AX83" s="24"/>
      <c r="AY83" s="24"/>
      <c r="AZ83" s="24"/>
      <c r="BA83" s="24"/>
      <c r="BB83" s="24"/>
      <c r="BC83" s="24"/>
      <c r="BD83" s="24"/>
      <c r="BE83" s="24"/>
      <c r="BF83" s="24"/>
      <c r="BG83" s="24"/>
      <c r="BH83" s="24"/>
      <c r="BI83" s="24"/>
      <c r="BJ83" s="24"/>
      <c r="BK83" s="24"/>
      <c r="BL83" s="24"/>
      <c r="BM83" s="24"/>
      <c r="BN83" s="24"/>
      <c r="BO83" s="24"/>
      <c r="BP83" s="24"/>
      <c r="BQ83" s="24"/>
      <c r="BR83" s="24"/>
      <c r="BS83" s="24"/>
      <c r="BT83" s="24"/>
      <c r="BU83" s="24"/>
      <c r="BV83" s="24"/>
      <c r="BW83" s="24"/>
      <c r="BX83" s="24"/>
      <c r="BY83" s="24"/>
      <c r="BZ83" s="24"/>
      <c r="CA83" s="24"/>
      <c r="CB83" s="24"/>
      <c r="CC83" s="24"/>
      <c r="CD83" s="24"/>
      <c r="CE83" s="24"/>
      <c r="CF83" s="24"/>
      <c r="CG83" s="24"/>
      <c r="CH83" s="24"/>
      <c r="CI83" s="24"/>
      <c r="CJ83" s="24"/>
      <c r="CK83" s="24"/>
      <c r="CL83" s="24"/>
      <c r="CM83" s="24"/>
      <c r="CN83" s="24"/>
      <c r="CO83" s="24"/>
      <c r="CP83" s="24"/>
      <c r="CQ83" s="24"/>
      <c r="CR83" s="24"/>
      <c r="CS83" s="24"/>
      <c r="CT83" s="24"/>
      <c r="CU83" s="24"/>
      <c r="CV83" s="24"/>
      <c r="CW83" s="24"/>
      <c r="CX83" s="24"/>
      <c r="CY83" s="24"/>
      <c r="CZ83" s="24"/>
      <c r="DA83" s="24"/>
      <c r="DB83" s="24"/>
      <c r="DC83" s="24"/>
      <c r="DD83" s="24"/>
      <c r="DE83" s="24"/>
      <c r="DF83" s="24"/>
      <c r="DG83" s="24"/>
      <c r="DH83" s="24"/>
    </row>
    <row r="84" spans="1:112" ht="12.75">
      <c r="A84" s="24"/>
      <c r="B84" s="24"/>
      <c r="C84" s="24"/>
      <c r="D84" s="24"/>
      <c r="E84" s="24"/>
      <c r="F84" s="24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24"/>
      <c r="AG84" s="24"/>
      <c r="A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  <c r="AU84" s="24"/>
      <c r="AV84" s="24"/>
      <c r="AW84" s="24"/>
      <c r="AX84" s="24"/>
      <c r="AY84" s="24"/>
      <c r="AZ84" s="24"/>
      <c r="BA84" s="24"/>
      <c r="BB84" s="24"/>
      <c r="BC84" s="24"/>
      <c r="BD84" s="24"/>
      <c r="BE84" s="24"/>
      <c r="BF84" s="24"/>
      <c r="BG84" s="24"/>
      <c r="BH84" s="24"/>
      <c r="BI84" s="24"/>
      <c r="BJ84" s="24"/>
      <c r="BK84" s="24"/>
      <c r="BL84" s="24"/>
      <c r="BM84" s="24"/>
      <c r="BN84" s="24"/>
      <c r="BO84" s="24"/>
      <c r="BP84" s="24"/>
      <c r="BQ84" s="24"/>
      <c r="BR84" s="24"/>
      <c r="BS84" s="24"/>
      <c r="BT84" s="24"/>
      <c r="BU84" s="24"/>
      <c r="BV84" s="24"/>
      <c r="BW84" s="24"/>
      <c r="BX84" s="24"/>
      <c r="BY84" s="24"/>
      <c r="BZ84" s="24"/>
      <c r="CA84" s="24"/>
      <c r="CB84" s="24"/>
      <c r="CC84" s="24"/>
      <c r="CD84" s="24"/>
      <c r="CE84" s="24"/>
      <c r="CF84" s="24"/>
      <c r="CG84" s="24"/>
      <c r="CH84" s="24"/>
      <c r="CI84" s="24"/>
      <c r="CJ84" s="24"/>
      <c r="CK84" s="24"/>
      <c r="CL84" s="24"/>
      <c r="CM84" s="24"/>
      <c r="CN84" s="24"/>
      <c r="CO84" s="24"/>
      <c r="CP84" s="24"/>
      <c r="CQ84" s="24"/>
      <c r="CR84" s="24"/>
      <c r="CS84" s="24"/>
      <c r="CT84" s="24"/>
      <c r="CU84" s="24"/>
      <c r="CV84" s="24"/>
      <c r="CW84" s="24"/>
      <c r="CX84" s="24"/>
      <c r="CY84" s="24"/>
      <c r="CZ84" s="24"/>
      <c r="DA84" s="24"/>
      <c r="DB84" s="24"/>
      <c r="DC84" s="24"/>
      <c r="DD84" s="24"/>
      <c r="DE84" s="24"/>
      <c r="DF84" s="24"/>
      <c r="DG84" s="24"/>
      <c r="DH84" s="24"/>
    </row>
    <row r="85" spans="1:112" ht="12.75">
      <c r="A85" s="144"/>
      <c r="B85" s="24"/>
      <c r="C85" s="24"/>
      <c r="D85" s="24"/>
      <c r="E85" s="24"/>
      <c r="F85" s="24"/>
      <c r="G85" s="9"/>
      <c r="H85" s="24"/>
      <c r="I85" s="24"/>
      <c r="J85" s="24"/>
      <c r="K85" s="24"/>
      <c r="L85" s="24"/>
      <c r="M85" s="9"/>
      <c r="N85" s="24"/>
      <c r="O85" s="24"/>
      <c r="P85" s="24"/>
      <c r="Q85" s="24"/>
      <c r="R85" s="24"/>
      <c r="S85" s="9"/>
      <c r="T85" s="24"/>
      <c r="U85" s="24"/>
      <c r="V85" s="24"/>
      <c r="W85" s="24"/>
      <c r="X85" s="24"/>
      <c r="Y85" s="9"/>
      <c r="Z85" s="24"/>
      <c r="AA85" s="24"/>
      <c r="AB85" s="24"/>
      <c r="AC85" s="24"/>
      <c r="AD85" s="24"/>
      <c r="AE85" s="9"/>
      <c r="AF85" s="24"/>
      <c r="AG85" s="24"/>
      <c r="A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  <c r="AT85" s="24"/>
      <c r="AU85" s="24"/>
      <c r="AV85" s="24"/>
      <c r="AW85" s="24"/>
      <c r="AX85" s="24"/>
      <c r="AY85" s="24"/>
      <c r="AZ85" s="24"/>
      <c r="BA85" s="24"/>
      <c r="BB85" s="24"/>
      <c r="BC85" s="24"/>
      <c r="BD85" s="24"/>
      <c r="BE85" s="24"/>
      <c r="BF85" s="24"/>
      <c r="BG85" s="24"/>
      <c r="BH85" s="24"/>
      <c r="BI85" s="24"/>
      <c r="BJ85" s="24"/>
      <c r="BK85" s="24"/>
      <c r="BL85" s="24"/>
      <c r="BM85" s="24"/>
      <c r="BN85" s="24"/>
      <c r="BO85" s="24"/>
      <c r="BP85" s="24"/>
      <c r="BQ85" s="24"/>
      <c r="BR85" s="24"/>
      <c r="BS85" s="24"/>
      <c r="BT85" s="24"/>
      <c r="BU85" s="24"/>
      <c r="BV85" s="24"/>
      <c r="BW85" s="24"/>
      <c r="BX85" s="24"/>
      <c r="BY85" s="24"/>
      <c r="BZ85" s="24"/>
      <c r="CA85" s="24"/>
      <c r="CB85" s="24"/>
      <c r="CC85" s="24"/>
      <c r="CD85" s="24"/>
      <c r="CE85" s="24"/>
      <c r="CF85" s="24"/>
      <c r="CG85" s="24"/>
      <c r="CH85" s="24"/>
      <c r="CI85" s="24"/>
      <c r="CJ85" s="24"/>
      <c r="CK85" s="24"/>
      <c r="CL85" s="24"/>
      <c r="CM85" s="24"/>
      <c r="CN85" s="24"/>
      <c r="CO85" s="24"/>
      <c r="CP85" s="24"/>
      <c r="CQ85" s="24"/>
      <c r="CR85" s="24"/>
      <c r="CS85" s="24"/>
      <c r="CT85" s="24"/>
      <c r="CU85" s="24"/>
      <c r="CV85" s="24"/>
      <c r="CW85" s="24"/>
      <c r="CX85" s="24"/>
      <c r="CY85" s="24"/>
      <c r="CZ85" s="24"/>
      <c r="DA85" s="24"/>
      <c r="DB85" s="24"/>
      <c r="DC85" s="24"/>
      <c r="DD85" s="24"/>
      <c r="DE85" s="24"/>
      <c r="DF85" s="24"/>
      <c r="DG85" s="24"/>
      <c r="DH85" s="24"/>
    </row>
    <row r="86" spans="1:112" ht="12.75">
      <c r="A86" s="24"/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  <c r="AT86" s="24"/>
      <c r="AU86" s="24"/>
      <c r="AV86" s="24"/>
      <c r="AW86" s="24"/>
      <c r="AX86" s="24"/>
      <c r="AY86" s="24"/>
      <c r="AZ86" s="24"/>
      <c r="BA86" s="24"/>
      <c r="BB86" s="24"/>
      <c r="BC86" s="24"/>
      <c r="BD86" s="24"/>
      <c r="BE86" s="24"/>
      <c r="BF86" s="24"/>
      <c r="BG86" s="24"/>
      <c r="BH86" s="24"/>
      <c r="BI86" s="24"/>
      <c r="BJ86" s="24"/>
      <c r="BK86" s="24"/>
      <c r="BL86" s="24"/>
      <c r="BM86" s="24"/>
      <c r="BN86" s="24"/>
      <c r="BO86" s="24"/>
      <c r="BP86" s="24"/>
      <c r="BQ86" s="24"/>
      <c r="BR86" s="24"/>
      <c r="BS86" s="24"/>
      <c r="BT86" s="24"/>
      <c r="BU86" s="24"/>
      <c r="BV86" s="24"/>
      <c r="BW86" s="24"/>
      <c r="BX86" s="24"/>
      <c r="BY86" s="24"/>
      <c r="BZ86" s="24"/>
      <c r="CA86" s="24"/>
      <c r="CB86" s="24"/>
      <c r="CC86" s="24"/>
      <c r="CD86" s="24"/>
      <c r="CE86" s="24"/>
      <c r="CF86" s="24"/>
      <c r="CG86" s="24"/>
      <c r="CH86" s="24"/>
      <c r="CI86" s="24"/>
      <c r="CJ86" s="24"/>
      <c r="CK86" s="24"/>
      <c r="CL86" s="24"/>
      <c r="CM86" s="24"/>
      <c r="CN86" s="24"/>
      <c r="CO86" s="24"/>
      <c r="CP86" s="24"/>
      <c r="CQ86" s="24"/>
      <c r="CR86" s="24"/>
      <c r="CS86" s="24"/>
      <c r="CT86" s="24"/>
      <c r="CU86" s="24"/>
      <c r="CV86" s="24"/>
      <c r="CW86" s="24"/>
      <c r="CX86" s="24"/>
      <c r="CY86" s="24"/>
      <c r="CZ86" s="24"/>
      <c r="DA86" s="24"/>
      <c r="DB86" s="24"/>
      <c r="DC86" s="24"/>
      <c r="DD86" s="24"/>
      <c r="DE86" s="24"/>
      <c r="DF86" s="24"/>
      <c r="DG86" s="24"/>
      <c r="DH86" s="24"/>
    </row>
    <row r="87" spans="1:112" ht="12.75">
      <c r="A87" s="24"/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  <c r="AS87" s="24"/>
      <c r="AT87" s="24"/>
      <c r="AU87" s="24"/>
      <c r="AV87" s="24"/>
      <c r="AW87" s="24"/>
      <c r="AX87" s="24"/>
      <c r="AY87" s="24"/>
      <c r="AZ87" s="24"/>
      <c r="BA87" s="24"/>
      <c r="BB87" s="24"/>
      <c r="BC87" s="24"/>
      <c r="BD87" s="24"/>
      <c r="BE87" s="24"/>
      <c r="BF87" s="24"/>
      <c r="BG87" s="24"/>
      <c r="BH87" s="24"/>
      <c r="BI87" s="24"/>
      <c r="BJ87" s="24"/>
      <c r="BK87" s="24"/>
      <c r="BL87" s="24"/>
      <c r="BM87" s="24"/>
      <c r="BN87" s="24"/>
      <c r="BO87" s="24"/>
      <c r="BP87" s="24"/>
      <c r="BQ87" s="24"/>
      <c r="BR87" s="24"/>
      <c r="BS87" s="24"/>
      <c r="BT87" s="24"/>
      <c r="BU87" s="24"/>
      <c r="BV87" s="24"/>
      <c r="BW87" s="24"/>
      <c r="BX87" s="24"/>
      <c r="BY87" s="24"/>
      <c r="BZ87" s="24"/>
      <c r="CA87" s="24"/>
      <c r="CB87" s="24"/>
      <c r="CC87" s="24"/>
      <c r="CD87" s="24"/>
      <c r="CE87" s="24"/>
      <c r="CF87" s="24"/>
      <c r="CG87" s="24"/>
      <c r="CH87" s="24"/>
      <c r="CI87" s="24"/>
      <c r="CJ87" s="24"/>
      <c r="CK87" s="24"/>
      <c r="CL87" s="24"/>
      <c r="CM87" s="24"/>
      <c r="CN87" s="24"/>
      <c r="CO87" s="24"/>
      <c r="CP87" s="24"/>
      <c r="CQ87" s="24"/>
      <c r="CR87" s="24"/>
      <c r="CS87" s="24"/>
      <c r="CT87" s="24"/>
      <c r="CU87" s="24"/>
      <c r="CV87" s="24"/>
      <c r="CW87" s="24"/>
      <c r="CX87" s="24"/>
      <c r="CY87" s="24"/>
      <c r="CZ87" s="24"/>
      <c r="DA87" s="24"/>
      <c r="DB87" s="24"/>
      <c r="DC87" s="24"/>
      <c r="DD87" s="24"/>
      <c r="DE87" s="24"/>
      <c r="DF87" s="24"/>
      <c r="DG87" s="24"/>
      <c r="DH87" s="24"/>
    </row>
    <row r="88" spans="1:112" ht="12.75">
      <c r="A88" s="24"/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/>
      <c r="AT88" s="24"/>
      <c r="AU88" s="24"/>
      <c r="AV88" s="24"/>
      <c r="AW88" s="24"/>
      <c r="AX88" s="24"/>
      <c r="AY88" s="24"/>
      <c r="AZ88" s="24"/>
      <c r="BA88" s="24"/>
      <c r="BB88" s="24"/>
      <c r="BC88" s="24"/>
      <c r="BD88" s="24"/>
      <c r="BE88" s="24"/>
      <c r="BF88" s="24"/>
      <c r="BG88" s="24"/>
      <c r="BH88" s="24"/>
      <c r="BI88" s="24"/>
      <c r="BJ88" s="24"/>
      <c r="BK88" s="24"/>
      <c r="BL88" s="24"/>
      <c r="BM88" s="24"/>
      <c r="BN88" s="24"/>
      <c r="BO88" s="24"/>
      <c r="BP88" s="24"/>
      <c r="BQ88" s="24"/>
      <c r="BR88" s="24"/>
      <c r="BS88" s="24"/>
      <c r="BT88" s="24"/>
      <c r="BU88" s="24"/>
      <c r="BV88" s="24"/>
      <c r="BW88" s="24"/>
      <c r="BX88" s="24"/>
      <c r="BY88" s="24"/>
      <c r="BZ88" s="24"/>
      <c r="CA88" s="24"/>
      <c r="CB88" s="24"/>
      <c r="CC88" s="24"/>
      <c r="CD88" s="24"/>
      <c r="CE88" s="24"/>
      <c r="CF88" s="24"/>
      <c r="CG88" s="24"/>
      <c r="CH88" s="24"/>
      <c r="CI88" s="24"/>
      <c r="CJ88" s="24"/>
      <c r="CK88" s="24"/>
      <c r="CL88" s="24"/>
      <c r="CM88" s="24"/>
      <c r="CN88" s="24"/>
      <c r="CO88" s="24"/>
      <c r="CP88" s="24"/>
      <c r="CQ88" s="24"/>
      <c r="CR88" s="24"/>
      <c r="CS88" s="24"/>
      <c r="CT88" s="24"/>
      <c r="CU88" s="24"/>
      <c r="CV88" s="24"/>
      <c r="CW88" s="24"/>
      <c r="CX88" s="24"/>
      <c r="CY88" s="24"/>
      <c r="CZ88" s="24"/>
      <c r="DA88" s="24"/>
      <c r="DB88" s="24"/>
      <c r="DC88" s="24"/>
      <c r="DD88" s="24"/>
      <c r="DE88" s="24"/>
      <c r="DF88" s="24"/>
      <c r="DG88" s="24"/>
      <c r="DH88" s="24"/>
    </row>
    <row r="89" spans="1:112" ht="12.75">
      <c r="A89" s="24"/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  <c r="AT89" s="24"/>
      <c r="AU89" s="24"/>
      <c r="AV89" s="24"/>
      <c r="AW89" s="24"/>
      <c r="AX89" s="24"/>
      <c r="AY89" s="24"/>
      <c r="AZ89" s="24"/>
      <c r="BA89" s="24"/>
      <c r="BB89" s="24"/>
      <c r="BC89" s="24"/>
      <c r="BD89" s="24"/>
      <c r="BE89" s="24"/>
      <c r="BF89" s="24"/>
      <c r="BG89" s="24"/>
      <c r="BH89" s="24"/>
      <c r="BI89" s="24"/>
      <c r="BJ89" s="24"/>
      <c r="BK89" s="24"/>
      <c r="BL89" s="24"/>
      <c r="BM89" s="24"/>
      <c r="BN89" s="24"/>
      <c r="BO89" s="24"/>
      <c r="BP89" s="24"/>
      <c r="BQ89" s="24"/>
      <c r="BR89" s="24"/>
      <c r="BS89" s="24"/>
      <c r="BT89" s="24"/>
      <c r="BU89" s="24"/>
      <c r="BV89" s="24"/>
      <c r="BW89" s="24"/>
      <c r="BX89" s="24"/>
      <c r="BY89" s="24"/>
      <c r="BZ89" s="24"/>
      <c r="CA89" s="24"/>
      <c r="CB89" s="24"/>
      <c r="CC89" s="24"/>
      <c r="CD89" s="24"/>
      <c r="CE89" s="24"/>
      <c r="CF89" s="24"/>
      <c r="CG89" s="24"/>
      <c r="CH89" s="24"/>
      <c r="CI89" s="24"/>
      <c r="CJ89" s="24"/>
      <c r="CK89" s="24"/>
      <c r="CL89" s="24"/>
      <c r="CM89" s="24"/>
      <c r="CN89" s="24"/>
      <c r="CO89" s="24"/>
      <c r="CP89" s="24"/>
      <c r="CQ89" s="24"/>
      <c r="CR89" s="24"/>
      <c r="CS89" s="24"/>
      <c r="CT89" s="24"/>
      <c r="CU89" s="24"/>
      <c r="CV89" s="24"/>
      <c r="CW89" s="24"/>
      <c r="CX89" s="24"/>
      <c r="CY89" s="24"/>
      <c r="CZ89" s="24"/>
      <c r="DA89" s="24"/>
      <c r="DB89" s="24"/>
      <c r="DC89" s="24"/>
      <c r="DD89" s="24"/>
      <c r="DE89" s="24"/>
      <c r="DF89" s="24"/>
      <c r="DG89" s="24"/>
      <c r="DH89" s="24"/>
    </row>
    <row r="90" spans="1:112" ht="12.75">
      <c r="A90" s="24"/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24"/>
      <c r="A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24"/>
      <c r="AT90" s="24"/>
      <c r="AU90" s="24"/>
      <c r="AV90" s="24"/>
      <c r="AW90" s="24"/>
      <c r="AX90" s="24"/>
      <c r="AY90" s="24"/>
      <c r="AZ90" s="24"/>
      <c r="BA90" s="24"/>
      <c r="BB90" s="24"/>
      <c r="BC90" s="24"/>
      <c r="BD90" s="24"/>
      <c r="BE90" s="24"/>
      <c r="BF90" s="24"/>
      <c r="BG90" s="24"/>
      <c r="BH90" s="24"/>
      <c r="BI90" s="24"/>
      <c r="BJ90" s="24"/>
      <c r="BK90" s="24"/>
      <c r="BL90" s="24"/>
      <c r="BM90" s="24"/>
      <c r="BN90" s="24"/>
      <c r="BO90" s="24"/>
      <c r="BP90" s="24"/>
      <c r="BQ90" s="24"/>
      <c r="BR90" s="24"/>
      <c r="BS90" s="24"/>
      <c r="BT90" s="24"/>
      <c r="BU90" s="24"/>
      <c r="BV90" s="24"/>
      <c r="BW90" s="24"/>
      <c r="BX90" s="24"/>
      <c r="BY90" s="24"/>
      <c r="BZ90" s="24"/>
      <c r="CA90" s="24"/>
      <c r="CB90" s="24"/>
      <c r="CC90" s="24"/>
      <c r="CD90" s="24"/>
      <c r="CE90" s="24"/>
      <c r="CF90" s="24"/>
      <c r="CG90" s="24"/>
      <c r="CH90" s="24"/>
      <c r="CI90" s="24"/>
      <c r="CJ90" s="24"/>
      <c r="CK90" s="24"/>
      <c r="CL90" s="24"/>
      <c r="CM90" s="24"/>
      <c r="CN90" s="24"/>
      <c r="CO90" s="24"/>
      <c r="CP90" s="24"/>
      <c r="CQ90" s="24"/>
      <c r="CR90" s="24"/>
      <c r="CS90" s="24"/>
      <c r="CT90" s="24"/>
      <c r="CU90" s="24"/>
      <c r="CV90" s="24"/>
      <c r="CW90" s="24"/>
      <c r="CX90" s="24"/>
      <c r="CY90" s="24"/>
      <c r="CZ90" s="24"/>
      <c r="DA90" s="24"/>
      <c r="DB90" s="24"/>
      <c r="DC90" s="24"/>
      <c r="DD90" s="24"/>
      <c r="DE90" s="24"/>
      <c r="DF90" s="24"/>
      <c r="DG90" s="24"/>
      <c r="DH90" s="24"/>
    </row>
    <row r="91" spans="1:112" ht="12.75">
      <c r="A91" s="24"/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24"/>
      <c r="AY91" s="24"/>
      <c r="AZ91" s="24"/>
      <c r="BA91" s="24"/>
      <c r="BB91" s="24"/>
      <c r="BC91" s="24"/>
      <c r="BD91" s="24"/>
      <c r="BE91" s="24"/>
      <c r="BF91" s="24"/>
      <c r="BG91" s="24"/>
      <c r="BH91" s="24"/>
      <c r="BI91" s="24"/>
      <c r="BJ91" s="24"/>
      <c r="BK91" s="24"/>
      <c r="BL91" s="24"/>
      <c r="BM91" s="24"/>
      <c r="BN91" s="24"/>
      <c r="BO91" s="24"/>
      <c r="BP91" s="24"/>
      <c r="BQ91" s="24"/>
      <c r="BR91" s="24"/>
      <c r="BS91" s="24"/>
      <c r="BT91" s="24"/>
      <c r="BU91" s="24"/>
      <c r="BV91" s="24"/>
      <c r="BW91" s="24"/>
      <c r="BX91" s="24"/>
      <c r="BY91" s="24"/>
      <c r="BZ91" s="24"/>
      <c r="CA91" s="24"/>
      <c r="CB91" s="24"/>
      <c r="CC91" s="24"/>
      <c r="CD91" s="24"/>
      <c r="CE91" s="24"/>
      <c r="CF91" s="24"/>
      <c r="CG91" s="24"/>
      <c r="CH91" s="24"/>
      <c r="CI91" s="24"/>
      <c r="CJ91" s="24"/>
      <c r="CK91" s="24"/>
      <c r="CL91" s="24"/>
      <c r="CM91" s="24"/>
      <c r="CN91" s="24"/>
      <c r="CO91" s="24"/>
      <c r="CP91" s="24"/>
      <c r="CQ91" s="24"/>
      <c r="CR91" s="24"/>
      <c r="CS91" s="24"/>
      <c r="CT91" s="24"/>
      <c r="CU91" s="24"/>
      <c r="CV91" s="24"/>
      <c r="CW91" s="24"/>
      <c r="CX91" s="24"/>
      <c r="CY91" s="24"/>
      <c r="CZ91" s="24"/>
      <c r="DA91" s="24"/>
      <c r="DB91" s="24"/>
      <c r="DC91" s="24"/>
      <c r="DD91" s="24"/>
      <c r="DE91" s="24"/>
      <c r="DF91" s="24"/>
      <c r="DG91" s="24"/>
      <c r="DH91" s="24"/>
    </row>
    <row r="92" spans="1:112" ht="12.75">
      <c r="A92" s="24"/>
      <c r="B92" s="24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4"/>
      <c r="AX92" s="24"/>
      <c r="AY92" s="24"/>
      <c r="AZ92" s="24"/>
      <c r="BA92" s="24"/>
      <c r="BB92" s="24"/>
      <c r="BC92" s="24"/>
      <c r="BD92" s="24"/>
      <c r="BE92" s="24"/>
      <c r="BF92" s="24"/>
      <c r="BG92" s="24"/>
      <c r="BH92" s="24"/>
      <c r="BI92" s="24"/>
      <c r="BJ92" s="24"/>
      <c r="BK92" s="24"/>
      <c r="BL92" s="24"/>
      <c r="BM92" s="24"/>
      <c r="BN92" s="24"/>
      <c r="BO92" s="24"/>
      <c r="BP92" s="24"/>
      <c r="BQ92" s="24"/>
      <c r="BR92" s="24"/>
      <c r="BS92" s="24"/>
      <c r="BT92" s="24"/>
      <c r="BU92" s="24"/>
      <c r="BV92" s="24"/>
      <c r="BW92" s="24"/>
      <c r="BX92" s="24"/>
      <c r="BY92" s="24"/>
      <c r="BZ92" s="24"/>
      <c r="CA92" s="24"/>
      <c r="CB92" s="24"/>
      <c r="CC92" s="24"/>
      <c r="CD92" s="24"/>
      <c r="CE92" s="24"/>
      <c r="CF92" s="24"/>
      <c r="CG92" s="24"/>
      <c r="CH92" s="24"/>
      <c r="CI92" s="24"/>
      <c r="CJ92" s="24"/>
      <c r="CK92" s="24"/>
      <c r="CL92" s="24"/>
      <c r="CM92" s="24"/>
      <c r="CN92" s="24"/>
      <c r="CO92" s="24"/>
      <c r="CP92" s="24"/>
      <c r="CQ92" s="24"/>
      <c r="CR92" s="24"/>
      <c r="CS92" s="24"/>
      <c r="CT92" s="24"/>
      <c r="CU92" s="24"/>
      <c r="CV92" s="24"/>
      <c r="CW92" s="24"/>
      <c r="CX92" s="24"/>
      <c r="CY92" s="24"/>
      <c r="CZ92" s="24"/>
      <c r="DA92" s="24"/>
      <c r="DB92" s="24"/>
      <c r="DC92" s="24"/>
      <c r="DD92" s="24"/>
      <c r="DE92" s="24"/>
      <c r="DF92" s="24"/>
      <c r="DG92" s="24"/>
      <c r="DH92" s="24"/>
    </row>
    <row r="93" spans="1:112" ht="12.75">
      <c r="A93" s="24"/>
      <c r="B93" s="24"/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24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4"/>
      <c r="AT93" s="24"/>
      <c r="AU93" s="24"/>
      <c r="AV93" s="24"/>
      <c r="AW93" s="24"/>
      <c r="AX93" s="24"/>
      <c r="AY93" s="24"/>
      <c r="AZ93" s="24"/>
      <c r="BA93" s="24"/>
      <c r="BB93" s="24"/>
      <c r="BC93" s="24"/>
      <c r="BD93" s="24"/>
      <c r="BE93" s="24"/>
      <c r="BF93" s="24"/>
      <c r="BG93" s="24"/>
      <c r="BH93" s="24"/>
      <c r="BI93" s="24"/>
      <c r="BJ93" s="24"/>
      <c r="BK93" s="24"/>
      <c r="BL93" s="24"/>
      <c r="BM93" s="24"/>
      <c r="BN93" s="24"/>
      <c r="BO93" s="24"/>
      <c r="BP93" s="24"/>
      <c r="BQ93" s="24"/>
      <c r="BR93" s="24"/>
      <c r="BS93" s="24"/>
      <c r="BT93" s="24"/>
      <c r="BU93" s="24"/>
      <c r="BV93" s="24"/>
      <c r="BW93" s="24"/>
      <c r="BX93" s="24"/>
      <c r="BY93" s="24"/>
      <c r="BZ93" s="24"/>
      <c r="CA93" s="24"/>
      <c r="CB93" s="24"/>
      <c r="CC93" s="24"/>
      <c r="CD93" s="24"/>
      <c r="CE93" s="24"/>
      <c r="CF93" s="24"/>
      <c r="CG93" s="24"/>
      <c r="CH93" s="24"/>
      <c r="CI93" s="24"/>
      <c r="CJ93" s="24"/>
      <c r="CK93" s="24"/>
      <c r="CL93" s="24"/>
      <c r="CM93" s="24"/>
      <c r="CN93" s="24"/>
      <c r="CO93" s="24"/>
      <c r="CP93" s="24"/>
      <c r="CQ93" s="24"/>
      <c r="CR93" s="24"/>
      <c r="CS93" s="24"/>
      <c r="CT93" s="24"/>
      <c r="CU93" s="24"/>
      <c r="CV93" s="24"/>
      <c r="CW93" s="24"/>
      <c r="CX93" s="24"/>
      <c r="CY93" s="24"/>
      <c r="CZ93" s="24"/>
      <c r="DA93" s="24"/>
      <c r="DB93" s="24"/>
      <c r="DC93" s="24"/>
      <c r="DD93" s="24"/>
      <c r="DE93" s="24"/>
      <c r="DF93" s="24"/>
      <c r="DG93" s="24"/>
      <c r="DH93" s="24"/>
    </row>
    <row r="94" spans="1:112" ht="12.75">
      <c r="A94" s="24"/>
      <c r="B94" s="24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24"/>
      <c r="AG94" s="24"/>
      <c r="AH94" s="24"/>
      <c r="AI94" s="24"/>
      <c r="AJ94" s="24"/>
      <c r="AK94" s="24"/>
      <c r="AL94" s="24"/>
      <c r="AM94" s="24"/>
      <c r="AN94" s="24"/>
      <c r="AO94" s="24"/>
      <c r="AP94" s="24"/>
      <c r="AQ94" s="24"/>
      <c r="AR94" s="24"/>
      <c r="AS94" s="24"/>
      <c r="AT94" s="24"/>
      <c r="AU94" s="24"/>
      <c r="AV94" s="24"/>
      <c r="AW94" s="24"/>
      <c r="AX94" s="24"/>
      <c r="AY94" s="24"/>
      <c r="AZ94" s="24"/>
      <c r="BA94" s="24"/>
      <c r="BB94" s="24"/>
      <c r="BC94" s="24"/>
      <c r="BD94" s="24"/>
      <c r="BE94" s="24"/>
      <c r="BF94" s="24"/>
      <c r="BG94" s="24"/>
      <c r="BH94" s="24"/>
      <c r="BI94" s="24"/>
      <c r="BJ94" s="24"/>
      <c r="BK94" s="24"/>
      <c r="BL94" s="24"/>
      <c r="BM94" s="24"/>
      <c r="BN94" s="24"/>
      <c r="BO94" s="24"/>
      <c r="BP94" s="24"/>
      <c r="BQ94" s="24"/>
      <c r="BR94" s="24"/>
      <c r="BS94" s="24"/>
      <c r="BT94" s="24"/>
      <c r="BU94" s="24"/>
      <c r="BV94" s="24"/>
      <c r="BW94" s="24"/>
      <c r="BX94" s="24"/>
      <c r="BY94" s="24"/>
      <c r="BZ94" s="24"/>
      <c r="CA94" s="24"/>
      <c r="CB94" s="24"/>
      <c r="CC94" s="24"/>
      <c r="CD94" s="24"/>
      <c r="CE94" s="24"/>
      <c r="CF94" s="24"/>
      <c r="CG94" s="24"/>
      <c r="CH94" s="24"/>
      <c r="CI94" s="24"/>
      <c r="CJ94" s="24"/>
      <c r="CK94" s="24"/>
      <c r="CL94" s="24"/>
      <c r="CM94" s="24"/>
      <c r="CN94" s="24"/>
      <c r="CO94" s="24"/>
      <c r="CP94" s="24"/>
      <c r="CQ94" s="24"/>
      <c r="CR94" s="24"/>
      <c r="CS94" s="24"/>
      <c r="CT94" s="24"/>
      <c r="CU94" s="24"/>
      <c r="CV94" s="24"/>
      <c r="CW94" s="24"/>
      <c r="CX94" s="24"/>
      <c r="CY94" s="24"/>
      <c r="CZ94" s="24"/>
      <c r="DA94" s="24"/>
      <c r="DB94" s="24"/>
      <c r="DC94" s="24"/>
      <c r="DD94" s="24"/>
      <c r="DE94" s="24"/>
      <c r="DF94" s="24"/>
      <c r="DG94" s="24"/>
      <c r="DH94" s="24"/>
    </row>
    <row r="95" spans="1:112" ht="12.75">
      <c r="A95" s="24"/>
      <c r="B95" s="24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24"/>
      <c r="AH95" s="24"/>
      <c r="AI95" s="24"/>
      <c r="AJ95" s="24"/>
      <c r="AK95" s="24"/>
      <c r="AL95" s="24"/>
      <c r="AM95" s="24"/>
      <c r="AN95" s="24"/>
      <c r="AO95" s="24"/>
      <c r="AP95" s="24"/>
      <c r="AQ95" s="24"/>
      <c r="AR95" s="24"/>
      <c r="AS95" s="24"/>
      <c r="AT95" s="24"/>
      <c r="AU95" s="24"/>
      <c r="AV95" s="24"/>
      <c r="AW95" s="24"/>
      <c r="AX95" s="24"/>
      <c r="AY95" s="24"/>
      <c r="AZ95" s="24"/>
      <c r="BA95" s="24"/>
      <c r="BB95" s="24"/>
      <c r="BC95" s="24"/>
      <c r="BD95" s="24"/>
      <c r="BE95" s="24"/>
      <c r="BF95" s="24"/>
      <c r="BG95" s="24"/>
      <c r="BH95" s="24"/>
      <c r="BI95" s="24"/>
      <c r="BJ95" s="24"/>
      <c r="BK95" s="24"/>
      <c r="BL95" s="24"/>
      <c r="BM95" s="24"/>
      <c r="BN95" s="24"/>
      <c r="BO95" s="24"/>
      <c r="BP95" s="24"/>
      <c r="BQ95" s="24"/>
      <c r="BR95" s="24"/>
      <c r="BS95" s="24"/>
      <c r="BT95" s="24"/>
      <c r="BU95" s="24"/>
      <c r="BV95" s="24"/>
      <c r="BW95" s="24"/>
      <c r="BX95" s="24"/>
      <c r="BY95" s="24"/>
      <c r="BZ95" s="24"/>
      <c r="CA95" s="24"/>
      <c r="CB95" s="24"/>
      <c r="CC95" s="24"/>
      <c r="CD95" s="24"/>
      <c r="CE95" s="24"/>
      <c r="CF95" s="24"/>
      <c r="CG95" s="24"/>
      <c r="CH95" s="24"/>
      <c r="CI95" s="24"/>
      <c r="CJ95" s="24"/>
      <c r="CK95" s="24"/>
      <c r="CL95" s="24"/>
      <c r="CM95" s="24"/>
      <c r="CN95" s="24"/>
      <c r="CO95" s="24"/>
      <c r="CP95" s="24"/>
      <c r="CQ95" s="24"/>
      <c r="CR95" s="24"/>
      <c r="CS95" s="24"/>
      <c r="CT95" s="24"/>
      <c r="CU95" s="24"/>
      <c r="CV95" s="24"/>
      <c r="CW95" s="24"/>
      <c r="CX95" s="24"/>
      <c r="CY95" s="24"/>
      <c r="CZ95" s="24"/>
      <c r="DA95" s="24"/>
      <c r="DB95" s="24"/>
      <c r="DC95" s="24"/>
      <c r="DD95" s="24"/>
      <c r="DE95" s="24"/>
      <c r="DF95" s="24"/>
      <c r="DG95" s="24"/>
      <c r="DH95" s="24"/>
    </row>
    <row r="96" spans="1:112" ht="12.75">
      <c r="A96" s="24"/>
      <c r="B96" s="24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24"/>
      <c r="AG96" s="24"/>
      <c r="AH96" s="24"/>
      <c r="AI96" s="24"/>
      <c r="AJ96" s="24"/>
      <c r="AK96" s="24"/>
      <c r="AL96" s="24"/>
      <c r="AM96" s="24"/>
      <c r="AN96" s="24"/>
      <c r="AO96" s="24"/>
      <c r="AP96" s="24"/>
      <c r="AQ96" s="24"/>
      <c r="AR96" s="24"/>
      <c r="AS96" s="24"/>
      <c r="AT96" s="24"/>
      <c r="AU96" s="24"/>
      <c r="AV96" s="24"/>
      <c r="AW96" s="24"/>
      <c r="AX96" s="24"/>
      <c r="AY96" s="24"/>
      <c r="AZ96" s="24"/>
      <c r="BA96" s="24"/>
      <c r="BB96" s="24"/>
      <c r="BC96" s="24"/>
      <c r="BD96" s="24"/>
      <c r="BE96" s="24"/>
      <c r="BF96" s="24"/>
      <c r="BG96" s="24"/>
      <c r="BH96" s="24"/>
      <c r="BI96" s="24"/>
      <c r="BJ96" s="24"/>
      <c r="BK96" s="24"/>
      <c r="BL96" s="24"/>
      <c r="BM96" s="24"/>
      <c r="BN96" s="24"/>
      <c r="BO96" s="24"/>
      <c r="BP96" s="24"/>
      <c r="BQ96" s="24"/>
      <c r="BR96" s="24"/>
      <c r="BS96" s="24"/>
      <c r="BT96" s="24"/>
      <c r="BU96" s="24"/>
      <c r="BV96" s="24"/>
      <c r="BW96" s="24"/>
      <c r="BX96" s="24"/>
      <c r="BY96" s="24"/>
      <c r="BZ96" s="24"/>
      <c r="CA96" s="24"/>
      <c r="CB96" s="24"/>
      <c r="CC96" s="24"/>
      <c r="CD96" s="24"/>
      <c r="CE96" s="24"/>
      <c r="CF96" s="24"/>
      <c r="CG96" s="24"/>
      <c r="CH96" s="24"/>
      <c r="CI96" s="24"/>
      <c r="CJ96" s="24"/>
      <c r="CK96" s="24"/>
      <c r="CL96" s="24"/>
      <c r="CM96" s="24"/>
      <c r="CN96" s="24"/>
      <c r="CO96" s="24"/>
      <c r="CP96" s="24"/>
      <c r="CQ96" s="24"/>
      <c r="CR96" s="24"/>
      <c r="CS96" s="24"/>
      <c r="CT96" s="24"/>
      <c r="CU96" s="24"/>
      <c r="CV96" s="24"/>
      <c r="CW96" s="24"/>
      <c r="CX96" s="24"/>
      <c r="CY96" s="24"/>
      <c r="CZ96" s="24"/>
      <c r="DA96" s="24"/>
      <c r="DB96" s="24"/>
      <c r="DC96" s="24"/>
      <c r="DD96" s="24"/>
      <c r="DE96" s="24"/>
      <c r="DF96" s="24"/>
      <c r="DG96" s="24"/>
      <c r="DH96" s="24"/>
    </row>
    <row r="97" spans="1:112" ht="12.75">
      <c r="A97" s="24"/>
      <c r="B97" s="24"/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  <c r="AE97" s="24"/>
      <c r="AF97" s="24"/>
      <c r="AG97" s="24"/>
      <c r="AH97" s="24"/>
      <c r="AI97" s="24"/>
      <c r="AJ97" s="24"/>
      <c r="AK97" s="24"/>
      <c r="AL97" s="24"/>
      <c r="AM97" s="24"/>
      <c r="AN97" s="24"/>
      <c r="AO97" s="24"/>
      <c r="AP97" s="24"/>
      <c r="AQ97" s="24"/>
      <c r="AR97" s="24"/>
      <c r="AS97" s="24"/>
      <c r="AT97" s="24"/>
      <c r="AU97" s="24"/>
      <c r="AV97" s="24"/>
      <c r="AW97" s="24"/>
      <c r="AX97" s="24"/>
      <c r="AY97" s="24"/>
      <c r="AZ97" s="24"/>
      <c r="BA97" s="24"/>
      <c r="BB97" s="24"/>
      <c r="BC97" s="24"/>
      <c r="BD97" s="24"/>
      <c r="BE97" s="24"/>
      <c r="BF97" s="24"/>
      <c r="BG97" s="24"/>
      <c r="BH97" s="24"/>
      <c r="BI97" s="24"/>
      <c r="BJ97" s="24"/>
      <c r="BK97" s="24"/>
      <c r="BL97" s="24"/>
      <c r="BM97" s="24"/>
      <c r="BN97" s="24"/>
      <c r="BO97" s="24"/>
      <c r="BP97" s="24"/>
      <c r="BQ97" s="24"/>
      <c r="BR97" s="24"/>
      <c r="BS97" s="24"/>
      <c r="BT97" s="24"/>
      <c r="BU97" s="24"/>
      <c r="BV97" s="24"/>
      <c r="BW97" s="24"/>
      <c r="BX97" s="24"/>
      <c r="BY97" s="24"/>
      <c r="BZ97" s="24"/>
      <c r="CA97" s="24"/>
      <c r="CB97" s="24"/>
      <c r="CC97" s="24"/>
      <c r="CD97" s="24"/>
      <c r="CE97" s="24"/>
      <c r="CF97" s="24"/>
      <c r="CG97" s="24"/>
      <c r="CH97" s="24"/>
      <c r="CI97" s="24"/>
      <c r="CJ97" s="24"/>
      <c r="CK97" s="24"/>
      <c r="CL97" s="24"/>
      <c r="CM97" s="24"/>
      <c r="CN97" s="24"/>
      <c r="CO97" s="24"/>
      <c r="CP97" s="24"/>
      <c r="CQ97" s="24"/>
      <c r="CR97" s="24"/>
      <c r="CS97" s="24"/>
      <c r="CT97" s="24"/>
      <c r="CU97" s="24"/>
      <c r="CV97" s="24"/>
      <c r="CW97" s="24"/>
      <c r="CX97" s="24"/>
      <c r="CY97" s="24"/>
      <c r="CZ97" s="24"/>
      <c r="DA97" s="24"/>
      <c r="DB97" s="24"/>
      <c r="DC97" s="24"/>
      <c r="DD97" s="24"/>
      <c r="DE97" s="24"/>
      <c r="DF97" s="24"/>
      <c r="DG97" s="24"/>
      <c r="DH97" s="24"/>
    </row>
    <row r="98" spans="1:112" ht="12.75">
      <c r="A98" s="24"/>
      <c r="B98" s="24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  <c r="AE98" s="24"/>
      <c r="AF98" s="24"/>
      <c r="AG98" s="24"/>
      <c r="AH98" s="24"/>
      <c r="AI98" s="24"/>
      <c r="AJ98" s="24"/>
      <c r="AK98" s="24"/>
      <c r="AL98" s="24"/>
      <c r="AM98" s="24"/>
      <c r="AN98" s="24"/>
      <c r="AO98" s="24"/>
      <c r="AP98" s="24"/>
      <c r="AQ98" s="24"/>
      <c r="AR98" s="24"/>
      <c r="AS98" s="24"/>
      <c r="AT98" s="24"/>
      <c r="AU98" s="24"/>
      <c r="AV98" s="24"/>
      <c r="AW98" s="24"/>
      <c r="AX98" s="24"/>
      <c r="AY98" s="24"/>
      <c r="AZ98" s="24"/>
      <c r="BA98" s="24"/>
      <c r="BB98" s="24"/>
      <c r="BC98" s="24"/>
      <c r="BD98" s="24"/>
      <c r="BE98" s="24"/>
      <c r="BF98" s="24"/>
      <c r="BG98" s="24"/>
      <c r="BH98" s="24"/>
      <c r="BI98" s="24"/>
      <c r="BJ98" s="24"/>
      <c r="BK98" s="24"/>
      <c r="BL98" s="24"/>
      <c r="BM98" s="24"/>
      <c r="BN98" s="24"/>
      <c r="BO98" s="24"/>
      <c r="BP98" s="24"/>
      <c r="BQ98" s="24"/>
      <c r="BR98" s="24"/>
      <c r="BS98" s="24"/>
      <c r="BT98" s="24"/>
      <c r="BU98" s="24"/>
      <c r="BV98" s="24"/>
      <c r="BW98" s="24"/>
      <c r="BX98" s="24"/>
      <c r="BY98" s="24"/>
      <c r="BZ98" s="24"/>
      <c r="CA98" s="24"/>
      <c r="CB98" s="24"/>
      <c r="CC98" s="24"/>
      <c r="CD98" s="24"/>
      <c r="CE98" s="24"/>
      <c r="CF98" s="24"/>
      <c r="CG98" s="24"/>
      <c r="CH98" s="24"/>
      <c r="CI98" s="24"/>
      <c r="CJ98" s="24"/>
      <c r="CK98" s="24"/>
      <c r="CL98" s="24"/>
      <c r="CM98" s="24"/>
      <c r="CN98" s="24"/>
      <c r="CO98" s="24"/>
      <c r="CP98" s="24"/>
      <c r="CQ98" s="24"/>
      <c r="CR98" s="24"/>
      <c r="CS98" s="24"/>
      <c r="CT98" s="24"/>
      <c r="CU98" s="24"/>
      <c r="CV98" s="24"/>
      <c r="CW98" s="24"/>
      <c r="CX98" s="24"/>
      <c r="CY98" s="24"/>
      <c r="CZ98" s="24"/>
      <c r="DA98" s="24"/>
      <c r="DB98" s="24"/>
      <c r="DC98" s="24"/>
      <c r="DD98" s="24"/>
      <c r="DE98" s="24"/>
      <c r="DF98" s="24"/>
      <c r="DG98" s="24"/>
      <c r="DH98" s="24"/>
    </row>
    <row r="99" spans="1:112" ht="12.75">
      <c r="A99" s="24"/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  <c r="AE99" s="24"/>
      <c r="AF99" s="24"/>
      <c r="AG99" s="24"/>
      <c r="AH99" s="24"/>
      <c r="AI99" s="24"/>
      <c r="AJ99" s="24"/>
      <c r="AK99" s="24"/>
      <c r="AL99" s="24"/>
      <c r="AM99" s="24"/>
      <c r="AN99" s="24"/>
      <c r="AO99" s="24"/>
      <c r="AP99" s="24"/>
      <c r="AQ99" s="24"/>
      <c r="AR99" s="24"/>
      <c r="AS99" s="24"/>
      <c r="AT99" s="24"/>
      <c r="AU99" s="24"/>
      <c r="AV99" s="24"/>
      <c r="AW99" s="24"/>
      <c r="AX99" s="24"/>
      <c r="AY99" s="24"/>
      <c r="AZ99" s="24"/>
      <c r="BA99" s="24"/>
      <c r="BB99" s="24"/>
      <c r="BC99" s="24"/>
      <c r="BD99" s="24"/>
      <c r="BE99" s="24"/>
      <c r="BF99" s="24"/>
      <c r="BG99" s="24"/>
      <c r="BH99" s="24"/>
      <c r="BI99" s="24"/>
      <c r="BJ99" s="24"/>
      <c r="BK99" s="24"/>
      <c r="BL99" s="24"/>
      <c r="BM99" s="24"/>
      <c r="BN99" s="24"/>
      <c r="BO99" s="24"/>
      <c r="BP99" s="24"/>
      <c r="BQ99" s="24"/>
      <c r="BR99" s="24"/>
      <c r="BS99" s="24"/>
      <c r="BT99" s="24"/>
      <c r="BU99" s="24"/>
      <c r="BV99" s="24"/>
      <c r="BW99" s="24"/>
      <c r="BX99" s="24"/>
      <c r="BY99" s="24"/>
      <c r="BZ99" s="24"/>
      <c r="CA99" s="24"/>
      <c r="CB99" s="24"/>
      <c r="CC99" s="24"/>
      <c r="CD99" s="24"/>
      <c r="CE99" s="24"/>
      <c r="CF99" s="24"/>
      <c r="CG99" s="24"/>
      <c r="CH99" s="24"/>
      <c r="CI99" s="24"/>
      <c r="CJ99" s="24"/>
      <c r="CK99" s="24"/>
      <c r="CL99" s="24"/>
      <c r="CM99" s="24"/>
      <c r="CN99" s="24"/>
      <c r="CO99" s="24"/>
      <c r="CP99" s="24"/>
      <c r="CQ99" s="24"/>
      <c r="CR99" s="24"/>
      <c r="CS99" s="24"/>
      <c r="CT99" s="24"/>
      <c r="CU99" s="24"/>
      <c r="CV99" s="24"/>
      <c r="CW99" s="24"/>
      <c r="CX99" s="24"/>
      <c r="CY99" s="24"/>
      <c r="CZ99" s="24"/>
      <c r="DA99" s="24"/>
      <c r="DB99" s="24"/>
      <c r="DC99" s="24"/>
      <c r="DD99" s="24"/>
      <c r="DE99" s="24"/>
      <c r="DF99" s="24"/>
      <c r="DG99" s="24"/>
      <c r="DH99" s="24"/>
    </row>
    <row r="100" spans="1:112" ht="12.75">
      <c r="A100" s="24"/>
      <c r="B100" s="24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  <c r="AE100" s="24"/>
      <c r="AF100" s="24"/>
      <c r="AG100" s="24"/>
      <c r="AH100" s="24"/>
      <c r="AI100" s="24"/>
      <c r="AJ100" s="24"/>
      <c r="AK100" s="24"/>
      <c r="AL100" s="24"/>
      <c r="AM100" s="24"/>
      <c r="AN100" s="24"/>
      <c r="AO100" s="24"/>
      <c r="AP100" s="24"/>
      <c r="AQ100" s="24"/>
      <c r="AR100" s="24"/>
      <c r="AS100" s="24"/>
      <c r="AT100" s="24"/>
      <c r="AU100" s="24"/>
      <c r="AV100" s="24"/>
      <c r="AW100" s="24"/>
      <c r="AX100" s="24"/>
      <c r="AY100" s="24"/>
      <c r="AZ100" s="24"/>
      <c r="BA100" s="24"/>
      <c r="BB100" s="24"/>
      <c r="BC100" s="24"/>
      <c r="BD100" s="24"/>
      <c r="BE100" s="24"/>
      <c r="BF100" s="24"/>
      <c r="BG100" s="24"/>
      <c r="BH100" s="24"/>
      <c r="BI100" s="24"/>
      <c r="BJ100" s="24"/>
      <c r="BK100" s="24"/>
      <c r="BL100" s="24"/>
      <c r="BM100" s="24"/>
      <c r="BN100" s="24"/>
      <c r="BO100" s="24"/>
      <c r="BP100" s="24"/>
      <c r="BQ100" s="24"/>
      <c r="BR100" s="24"/>
      <c r="BS100" s="24"/>
      <c r="BT100" s="24"/>
      <c r="BU100" s="24"/>
      <c r="BV100" s="24"/>
      <c r="BW100" s="24"/>
      <c r="BX100" s="24"/>
      <c r="BY100" s="24"/>
      <c r="BZ100" s="24"/>
      <c r="CA100" s="24"/>
      <c r="CB100" s="24"/>
      <c r="CC100" s="24"/>
      <c r="CD100" s="24"/>
      <c r="CE100" s="24"/>
      <c r="CF100" s="24"/>
      <c r="CG100" s="24"/>
      <c r="CH100" s="24"/>
      <c r="CI100" s="24"/>
      <c r="CJ100" s="24"/>
      <c r="CK100" s="24"/>
      <c r="CL100" s="24"/>
      <c r="CM100" s="24"/>
      <c r="CN100" s="24"/>
      <c r="CO100" s="24"/>
      <c r="CP100" s="24"/>
      <c r="CQ100" s="24"/>
      <c r="CR100" s="24"/>
      <c r="CS100" s="24"/>
      <c r="CT100" s="24"/>
      <c r="CU100" s="24"/>
      <c r="CV100" s="24"/>
      <c r="CW100" s="24"/>
      <c r="CX100" s="24"/>
      <c r="CY100" s="24"/>
      <c r="CZ100" s="24"/>
      <c r="DA100" s="24"/>
      <c r="DB100" s="24"/>
      <c r="DC100" s="24"/>
      <c r="DD100" s="24"/>
      <c r="DE100" s="24"/>
      <c r="DF100" s="24"/>
      <c r="DG100" s="24"/>
      <c r="DH100" s="24"/>
    </row>
    <row r="101" spans="1:112" ht="12.75">
      <c r="A101" s="24"/>
      <c r="B101" s="24"/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  <c r="AE101" s="24"/>
      <c r="AF101" s="24"/>
      <c r="AG101" s="24"/>
      <c r="AH101" s="24"/>
      <c r="AI101" s="24"/>
      <c r="AJ101" s="24"/>
      <c r="AK101" s="24"/>
      <c r="AL101" s="24"/>
      <c r="AM101" s="24"/>
      <c r="AN101" s="24"/>
      <c r="AO101" s="24"/>
      <c r="AP101" s="24"/>
      <c r="AQ101" s="24"/>
      <c r="AR101" s="24"/>
      <c r="AS101" s="24"/>
      <c r="AT101" s="24"/>
      <c r="AU101" s="24"/>
      <c r="AV101" s="24"/>
      <c r="AW101" s="24"/>
      <c r="AX101" s="24"/>
      <c r="AY101" s="24"/>
      <c r="AZ101" s="24"/>
      <c r="BA101" s="24"/>
      <c r="BB101" s="24"/>
      <c r="BC101" s="24"/>
      <c r="BD101" s="24"/>
      <c r="BE101" s="24"/>
      <c r="BF101" s="24"/>
      <c r="BG101" s="24"/>
      <c r="BH101" s="24"/>
      <c r="BI101" s="24"/>
      <c r="BJ101" s="24"/>
      <c r="BK101" s="24"/>
      <c r="BL101" s="24"/>
      <c r="BM101" s="24"/>
      <c r="BN101" s="24"/>
      <c r="BO101" s="24"/>
      <c r="BP101" s="24"/>
      <c r="BQ101" s="24"/>
      <c r="BR101" s="24"/>
      <c r="BS101" s="24"/>
      <c r="BT101" s="24"/>
      <c r="BU101" s="24"/>
      <c r="BV101" s="24"/>
      <c r="BW101" s="24"/>
      <c r="BX101" s="24"/>
      <c r="BY101" s="24"/>
      <c r="BZ101" s="24"/>
      <c r="CA101" s="24"/>
      <c r="CB101" s="24"/>
      <c r="CC101" s="24"/>
      <c r="CD101" s="24"/>
      <c r="CE101" s="24"/>
      <c r="CF101" s="24"/>
      <c r="CG101" s="24"/>
      <c r="CH101" s="24"/>
      <c r="CI101" s="24"/>
      <c r="CJ101" s="24"/>
      <c r="CK101" s="24"/>
      <c r="CL101" s="24"/>
      <c r="CM101" s="24"/>
      <c r="CN101" s="24"/>
      <c r="CO101" s="24"/>
      <c r="CP101" s="24"/>
      <c r="CQ101" s="24"/>
      <c r="CR101" s="24"/>
      <c r="CS101" s="24"/>
      <c r="CT101" s="24"/>
      <c r="CU101" s="24"/>
      <c r="CV101" s="24"/>
      <c r="CW101" s="24"/>
      <c r="CX101" s="24"/>
      <c r="CY101" s="24"/>
      <c r="CZ101" s="24"/>
      <c r="DA101" s="24"/>
      <c r="DB101" s="24"/>
      <c r="DC101" s="24"/>
      <c r="DD101" s="24"/>
      <c r="DE101" s="24"/>
      <c r="DF101" s="24"/>
      <c r="DG101" s="24"/>
      <c r="DH101" s="24"/>
    </row>
    <row r="102" spans="1:112" ht="12.7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9"/>
      <c r="BM102" s="9"/>
      <c r="BN102" s="9"/>
      <c r="BO102" s="9"/>
      <c r="BP102" s="9"/>
      <c r="BQ102" s="9"/>
      <c r="BR102" s="9"/>
      <c r="BS102" s="9"/>
      <c r="BT102" s="24"/>
      <c r="BU102" s="24"/>
      <c r="BV102" s="24"/>
      <c r="BW102" s="24"/>
      <c r="BX102" s="24"/>
      <c r="BY102" s="24"/>
      <c r="BZ102" s="24"/>
      <c r="CA102" s="24"/>
      <c r="CB102" s="24"/>
      <c r="CC102" s="24"/>
      <c r="CD102" s="24"/>
      <c r="CE102" s="24"/>
      <c r="CF102" s="24"/>
      <c r="CG102" s="24"/>
      <c r="CH102" s="24"/>
      <c r="CI102" s="24"/>
      <c r="CJ102" s="24"/>
      <c r="CK102" s="24"/>
      <c r="CL102" s="24"/>
      <c r="CM102" s="24"/>
      <c r="CN102" s="24"/>
      <c r="CO102" s="24"/>
      <c r="CP102" s="24"/>
      <c r="CQ102" s="24"/>
      <c r="CR102" s="24"/>
      <c r="CS102" s="24"/>
      <c r="CT102" s="24"/>
      <c r="CU102" s="24"/>
      <c r="CV102" s="24"/>
      <c r="CW102" s="24"/>
      <c r="CX102" s="24"/>
      <c r="CY102" s="24"/>
      <c r="CZ102" s="24"/>
      <c r="DA102" s="24"/>
      <c r="DB102" s="24"/>
      <c r="DC102" s="24"/>
      <c r="DD102" s="24"/>
      <c r="DE102" s="24"/>
      <c r="DF102" s="24"/>
      <c r="DG102" s="24"/>
      <c r="DH102" s="24"/>
    </row>
    <row r="103" spans="1:112" ht="12.75">
      <c r="A103" s="9"/>
      <c r="B103" s="24"/>
      <c r="C103" s="24"/>
      <c r="D103" s="24"/>
      <c r="E103" s="9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  <c r="AD103" s="24"/>
      <c r="AE103" s="24"/>
      <c r="AF103" s="24"/>
      <c r="AG103" s="24"/>
      <c r="AH103" s="24"/>
      <c r="AI103" s="24"/>
      <c r="AJ103" s="24"/>
      <c r="AK103" s="24"/>
      <c r="AL103" s="24"/>
      <c r="AM103" s="24"/>
      <c r="AN103" s="24"/>
      <c r="AO103" s="24"/>
      <c r="AP103" s="24"/>
      <c r="AQ103" s="24"/>
      <c r="AR103" s="24"/>
      <c r="AS103" s="24"/>
      <c r="AT103" s="24"/>
      <c r="AU103" s="24"/>
      <c r="AV103" s="24"/>
      <c r="AW103" s="24"/>
      <c r="AX103" s="24"/>
      <c r="AY103" s="24"/>
      <c r="AZ103" s="24"/>
      <c r="BA103" s="24"/>
      <c r="BB103" s="24"/>
      <c r="BC103" s="24"/>
      <c r="BD103" s="24"/>
      <c r="BE103" s="24"/>
      <c r="BF103" s="24"/>
      <c r="BG103" s="24"/>
      <c r="BH103" s="24"/>
      <c r="BI103" s="24"/>
      <c r="BJ103" s="24"/>
      <c r="BK103" s="24"/>
      <c r="BL103" s="24"/>
      <c r="BM103" s="24"/>
      <c r="BN103" s="24"/>
      <c r="BO103" s="24"/>
      <c r="BP103" s="24"/>
      <c r="BQ103" s="24"/>
      <c r="BR103" s="24"/>
      <c r="BS103" s="24"/>
      <c r="BT103" s="24"/>
      <c r="BU103" s="24"/>
      <c r="BV103" s="24"/>
      <c r="BW103" s="24"/>
      <c r="BX103" s="24"/>
      <c r="BY103" s="24"/>
      <c r="BZ103" s="24"/>
      <c r="CA103" s="24"/>
      <c r="CB103" s="24"/>
      <c r="CC103" s="24"/>
      <c r="CD103" s="24"/>
      <c r="CE103" s="24"/>
      <c r="CF103" s="24"/>
      <c r="CG103" s="24"/>
      <c r="CH103" s="24"/>
      <c r="CI103" s="24"/>
      <c r="CJ103" s="24"/>
      <c r="CK103" s="24"/>
      <c r="CL103" s="24"/>
      <c r="CM103" s="24"/>
      <c r="CN103" s="24"/>
      <c r="CO103" s="24"/>
      <c r="CP103" s="24"/>
      <c r="CQ103" s="24"/>
      <c r="CR103" s="24"/>
      <c r="CS103" s="24"/>
      <c r="CT103" s="24"/>
      <c r="CU103" s="24"/>
      <c r="CV103" s="24"/>
      <c r="CW103" s="24"/>
      <c r="CX103" s="24"/>
      <c r="CY103" s="24"/>
      <c r="CZ103" s="24"/>
      <c r="DA103" s="24"/>
      <c r="DB103" s="24"/>
      <c r="DC103" s="24"/>
      <c r="DD103" s="24"/>
      <c r="DE103" s="24"/>
      <c r="DF103" s="24"/>
      <c r="DG103" s="24"/>
      <c r="DH103" s="24"/>
    </row>
    <row r="104" spans="1:112" ht="12.75">
      <c r="A104" s="9"/>
      <c r="B104" s="24"/>
      <c r="C104" s="24"/>
      <c r="D104" s="24"/>
      <c r="E104" s="9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  <c r="AE104" s="24"/>
      <c r="AF104" s="24"/>
      <c r="AG104" s="24"/>
      <c r="AH104" s="24"/>
      <c r="AI104" s="24"/>
      <c r="AJ104" s="24"/>
      <c r="AK104" s="24"/>
      <c r="AL104" s="24"/>
      <c r="AM104" s="24"/>
      <c r="AN104" s="24"/>
      <c r="AO104" s="24"/>
      <c r="AP104" s="24"/>
      <c r="AQ104" s="24"/>
      <c r="AR104" s="24"/>
      <c r="AS104" s="24"/>
      <c r="AT104" s="24"/>
      <c r="AU104" s="24"/>
      <c r="AV104" s="24"/>
      <c r="AW104" s="24"/>
      <c r="AX104" s="24"/>
      <c r="AY104" s="24"/>
      <c r="AZ104" s="24"/>
      <c r="BA104" s="24"/>
      <c r="BB104" s="24"/>
      <c r="BC104" s="24"/>
      <c r="BD104" s="24"/>
      <c r="BE104" s="24"/>
      <c r="BF104" s="24"/>
      <c r="BG104" s="24"/>
      <c r="BH104" s="24"/>
      <c r="BI104" s="24"/>
      <c r="BJ104" s="24"/>
      <c r="BK104" s="24"/>
      <c r="BL104" s="24"/>
      <c r="BM104" s="24"/>
      <c r="BN104" s="24"/>
      <c r="BO104" s="24"/>
      <c r="BP104" s="24"/>
      <c r="BQ104" s="24"/>
      <c r="BR104" s="24"/>
      <c r="BS104" s="24"/>
      <c r="BT104" s="24"/>
      <c r="BU104" s="24"/>
      <c r="BV104" s="24"/>
      <c r="BW104" s="24"/>
      <c r="BX104" s="24"/>
      <c r="BY104" s="24"/>
      <c r="BZ104" s="24"/>
      <c r="CA104" s="24"/>
      <c r="CB104" s="24"/>
      <c r="CC104" s="24"/>
      <c r="CD104" s="24"/>
      <c r="CE104" s="24"/>
      <c r="CF104" s="24"/>
      <c r="CG104" s="24"/>
      <c r="CH104" s="24"/>
      <c r="CI104" s="24"/>
      <c r="CJ104" s="24"/>
      <c r="CK104" s="24"/>
      <c r="CL104" s="24"/>
      <c r="CM104" s="24"/>
      <c r="CN104" s="24"/>
      <c r="CO104" s="24"/>
      <c r="CP104" s="24"/>
      <c r="CQ104" s="24"/>
      <c r="CR104" s="24"/>
      <c r="CS104" s="24"/>
      <c r="CT104" s="24"/>
      <c r="CU104" s="24"/>
      <c r="CV104" s="24"/>
      <c r="CW104" s="24"/>
      <c r="CX104" s="24"/>
      <c r="CY104" s="24"/>
      <c r="CZ104" s="24"/>
      <c r="DA104" s="24"/>
      <c r="DB104" s="24"/>
      <c r="DC104" s="24"/>
      <c r="DD104" s="24"/>
      <c r="DE104" s="24"/>
      <c r="DF104" s="24"/>
      <c r="DG104" s="24"/>
      <c r="DH104" s="24"/>
    </row>
    <row r="105" spans="1:112" ht="12.75">
      <c r="A105" s="9"/>
      <c r="B105" s="24"/>
      <c r="C105" s="24"/>
      <c r="D105" s="24"/>
      <c r="E105" s="9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  <c r="AA105" s="24"/>
      <c r="AB105" s="24"/>
      <c r="AC105" s="24"/>
      <c r="AD105" s="24"/>
      <c r="AE105" s="24"/>
      <c r="AF105" s="24"/>
      <c r="AG105" s="24"/>
      <c r="AH105" s="24"/>
      <c r="AI105" s="24"/>
      <c r="AJ105" s="24"/>
      <c r="AK105" s="24"/>
      <c r="AL105" s="24"/>
      <c r="AM105" s="24"/>
      <c r="AN105" s="24"/>
      <c r="AO105" s="24"/>
      <c r="AP105" s="24"/>
      <c r="AQ105" s="24"/>
      <c r="AR105" s="24"/>
      <c r="AS105" s="24"/>
      <c r="AT105" s="24"/>
      <c r="AU105" s="24"/>
      <c r="AV105" s="24"/>
      <c r="AW105" s="24"/>
      <c r="AX105" s="24"/>
      <c r="AY105" s="24"/>
      <c r="AZ105" s="24"/>
      <c r="BA105" s="24"/>
      <c r="BB105" s="24"/>
      <c r="BC105" s="24"/>
      <c r="BD105" s="24"/>
      <c r="BE105" s="24"/>
      <c r="BF105" s="24"/>
      <c r="BG105" s="24"/>
      <c r="BH105" s="24"/>
      <c r="BI105" s="24"/>
      <c r="BJ105" s="24"/>
      <c r="BK105" s="24"/>
      <c r="BL105" s="24"/>
      <c r="BM105" s="24"/>
      <c r="BN105" s="24"/>
      <c r="BO105" s="24"/>
      <c r="BP105" s="24"/>
      <c r="BQ105" s="24"/>
      <c r="BR105" s="24"/>
      <c r="BS105" s="24"/>
      <c r="BT105" s="24"/>
      <c r="BU105" s="24"/>
      <c r="BV105" s="24"/>
      <c r="BW105" s="24"/>
      <c r="BX105" s="24"/>
      <c r="BY105" s="24"/>
      <c r="BZ105" s="24"/>
      <c r="CA105" s="24"/>
      <c r="CB105" s="24"/>
      <c r="CC105" s="24"/>
      <c r="CD105" s="24"/>
      <c r="CE105" s="24"/>
      <c r="CF105" s="24"/>
      <c r="CG105" s="24"/>
      <c r="CH105" s="24"/>
      <c r="CI105" s="24"/>
      <c r="CJ105" s="24"/>
      <c r="CK105" s="24"/>
      <c r="CL105" s="24"/>
      <c r="CM105" s="24"/>
      <c r="CN105" s="24"/>
      <c r="CO105" s="24"/>
      <c r="CP105" s="24"/>
      <c r="CQ105" s="24"/>
      <c r="CR105" s="24"/>
      <c r="CS105" s="24"/>
      <c r="CT105" s="24"/>
      <c r="CU105" s="24"/>
      <c r="CV105" s="24"/>
      <c r="CW105" s="24"/>
      <c r="CX105" s="24"/>
      <c r="CY105" s="24"/>
      <c r="CZ105" s="24"/>
      <c r="DA105" s="24"/>
      <c r="DB105" s="24"/>
      <c r="DC105" s="24"/>
      <c r="DD105" s="24"/>
      <c r="DE105" s="24"/>
      <c r="DF105" s="24"/>
      <c r="DG105" s="24"/>
      <c r="DH105" s="24"/>
    </row>
    <row r="106" spans="1:112" ht="12.75">
      <c r="A106" s="9"/>
      <c r="B106" s="24"/>
      <c r="C106" s="24"/>
      <c r="D106" s="24"/>
      <c r="E106" s="9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  <c r="AE106" s="24"/>
      <c r="AF106" s="24"/>
      <c r="AG106" s="24"/>
      <c r="AH106" s="24"/>
      <c r="AI106" s="24"/>
      <c r="AJ106" s="24"/>
      <c r="AK106" s="24"/>
      <c r="AL106" s="24"/>
      <c r="AM106" s="24"/>
      <c r="AN106" s="24"/>
      <c r="AO106" s="24"/>
      <c r="AP106" s="24"/>
      <c r="AQ106" s="24"/>
      <c r="AR106" s="24"/>
      <c r="AS106" s="24"/>
      <c r="AT106" s="24"/>
      <c r="AU106" s="24"/>
      <c r="AV106" s="24"/>
      <c r="AW106" s="24"/>
      <c r="AX106" s="24"/>
      <c r="AY106" s="24"/>
      <c r="AZ106" s="24"/>
      <c r="BA106" s="24"/>
      <c r="BB106" s="24"/>
      <c r="BC106" s="24"/>
      <c r="BD106" s="24"/>
      <c r="BE106" s="24"/>
      <c r="BF106" s="24"/>
      <c r="BG106" s="24"/>
      <c r="BH106" s="24"/>
      <c r="BI106" s="24"/>
      <c r="BJ106" s="24"/>
      <c r="BK106" s="24"/>
      <c r="BL106" s="24"/>
      <c r="BM106" s="24"/>
      <c r="BN106" s="24"/>
      <c r="BO106" s="24"/>
      <c r="BP106" s="24"/>
      <c r="BQ106" s="24"/>
      <c r="BR106" s="24"/>
      <c r="BS106" s="24"/>
      <c r="BT106" s="24"/>
      <c r="BU106" s="24"/>
      <c r="BV106" s="24"/>
      <c r="BW106" s="24"/>
      <c r="BX106" s="24"/>
      <c r="BY106" s="24"/>
      <c r="BZ106" s="24"/>
      <c r="CA106" s="24"/>
      <c r="CB106" s="24"/>
      <c r="CC106" s="24"/>
      <c r="CD106" s="24"/>
      <c r="CE106" s="24"/>
      <c r="CF106" s="24"/>
      <c r="CG106" s="24"/>
      <c r="CH106" s="24"/>
      <c r="CI106" s="24"/>
      <c r="CJ106" s="24"/>
      <c r="CK106" s="24"/>
      <c r="CL106" s="24"/>
      <c r="CM106" s="24"/>
      <c r="CN106" s="24"/>
      <c r="CO106" s="24"/>
      <c r="CP106" s="24"/>
      <c r="CQ106" s="24"/>
      <c r="CR106" s="24"/>
      <c r="CS106" s="24"/>
      <c r="CT106" s="24"/>
      <c r="CU106" s="24"/>
      <c r="CV106" s="24"/>
      <c r="CW106" s="24"/>
      <c r="CX106" s="24"/>
      <c r="CY106" s="24"/>
      <c r="CZ106" s="24"/>
      <c r="DA106" s="24"/>
      <c r="DB106" s="24"/>
      <c r="DC106" s="24"/>
      <c r="DD106" s="24"/>
      <c r="DE106" s="24"/>
      <c r="DF106" s="24"/>
      <c r="DG106" s="24"/>
      <c r="DH106" s="24"/>
    </row>
    <row r="107" spans="1:112" ht="12.75">
      <c r="A107" s="9"/>
      <c r="B107" s="24"/>
      <c r="C107" s="24"/>
      <c r="D107" s="24"/>
      <c r="E107" s="9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  <c r="AE107" s="24"/>
      <c r="AF107" s="24"/>
      <c r="AG107" s="24"/>
      <c r="AH107" s="24"/>
      <c r="AI107" s="24"/>
      <c r="AJ107" s="24"/>
      <c r="AK107" s="24"/>
      <c r="AL107" s="24"/>
      <c r="AM107" s="24"/>
      <c r="AN107" s="24"/>
      <c r="AO107" s="24"/>
      <c r="AP107" s="24"/>
      <c r="AQ107" s="24"/>
      <c r="AR107" s="24"/>
      <c r="AS107" s="24"/>
      <c r="AT107" s="24"/>
      <c r="AU107" s="24"/>
      <c r="AV107" s="24"/>
      <c r="AW107" s="24"/>
      <c r="AX107" s="24"/>
      <c r="AY107" s="24"/>
      <c r="AZ107" s="24"/>
      <c r="BA107" s="24"/>
      <c r="BB107" s="24"/>
      <c r="BC107" s="24"/>
      <c r="BD107" s="24"/>
      <c r="BE107" s="24"/>
      <c r="BF107" s="24"/>
      <c r="BG107" s="24"/>
      <c r="BH107" s="24"/>
      <c r="BI107" s="24"/>
      <c r="BJ107" s="24"/>
      <c r="BK107" s="24"/>
      <c r="BL107" s="24"/>
      <c r="BM107" s="24"/>
      <c r="BN107" s="24"/>
      <c r="BO107" s="24"/>
      <c r="BP107" s="24"/>
      <c r="BQ107" s="24"/>
      <c r="BR107" s="24"/>
      <c r="BS107" s="24"/>
      <c r="BT107" s="24"/>
      <c r="BU107" s="24"/>
      <c r="BV107" s="24"/>
      <c r="BW107" s="24"/>
      <c r="BX107" s="24"/>
      <c r="BY107" s="24"/>
      <c r="BZ107" s="24"/>
      <c r="CA107" s="24"/>
      <c r="CB107" s="24"/>
      <c r="CC107" s="24"/>
      <c r="CD107" s="24"/>
      <c r="CE107" s="24"/>
      <c r="CF107" s="24"/>
      <c r="CG107" s="24"/>
      <c r="CH107" s="24"/>
      <c r="CI107" s="24"/>
      <c r="CJ107" s="24"/>
      <c r="CK107" s="24"/>
      <c r="CL107" s="24"/>
      <c r="CM107" s="24"/>
      <c r="CN107" s="24"/>
      <c r="CO107" s="24"/>
      <c r="CP107" s="24"/>
      <c r="CQ107" s="24"/>
      <c r="CR107" s="24"/>
      <c r="CS107" s="24"/>
      <c r="CT107" s="24"/>
      <c r="CU107" s="24"/>
      <c r="CV107" s="24"/>
      <c r="CW107" s="24"/>
      <c r="CX107" s="24"/>
      <c r="CY107" s="24"/>
      <c r="CZ107" s="24"/>
      <c r="DA107" s="24"/>
      <c r="DB107" s="24"/>
      <c r="DC107" s="24"/>
      <c r="DD107" s="24"/>
      <c r="DE107" s="24"/>
      <c r="DF107" s="24"/>
      <c r="DG107" s="24"/>
      <c r="DH107" s="24"/>
    </row>
    <row r="108" spans="1:112" ht="12.75">
      <c r="A108" s="9"/>
      <c r="B108" s="24"/>
      <c r="C108" s="24"/>
      <c r="D108" s="24"/>
      <c r="E108" s="9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  <c r="AA108" s="24"/>
      <c r="AB108" s="24"/>
      <c r="AC108" s="24"/>
      <c r="AD108" s="24"/>
      <c r="AE108" s="24"/>
      <c r="AF108" s="24"/>
      <c r="AG108" s="24"/>
      <c r="AH108" s="24"/>
      <c r="AI108" s="24"/>
      <c r="AJ108" s="24"/>
      <c r="AK108" s="24"/>
      <c r="AL108" s="24"/>
      <c r="AM108" s="24"/>
      <c r="AN108" s="24"/>
      <c r="AO108" s="24"/>
      <c r="AP108" s="24"/>
      <c r="AQ108" s="24"/>
      <c r="AR108" s="24"/>
      <c r="AS108" s="24"/>
      <c r="AT108" s="24"/>
      <c r="AU108" s="24"/>
      <c r="AV108" s="24"/>
      <c r="AW108" s="24"/>
      <c r="AX108" s="24"/>
      <c r="AY108" s="24"/>
      <c r="AZ108" s="24"/>
      <c r="BA108" s="24"/>
      <c r="BB108" s="24"/>
      <c r="BC108" s="24"/>
      <c r="BD108" s="24"/>
      <c r="BE108" s="24"/>
      <c r="BF108" s="24"/>
      <c r="BG108" s="24"/>
      <c r="BH108" s="24"/>
      <c r="BI108" s="24"/>
      <c r="BJ108" s="24"/>
      <c r="BK108" s="24"/>
      <c r="BL108" s="24"/>
      <c r="BM108" s="24"/>
      <c r="BN108" s="24"/>
      <c r="BO108" s="24"/>
      <c r="BP108" s="24"/>
      <c r="BQ108" s="24"/>
      <c r="BR108" s="24"/>
      <c r="BS108" s="24"/>
      <c r="BT108" s="24"/>
      <c r="BU108" s="24"/>
      <c r="BV108" s="24"/>
      <c r="BW108" s="24"/>
      <c r="BX108" s="24"/>
      <c r="BY108" s="24"/>
      <c r="BZ108" s="24"/>
      <c r="CA108" s="24"/>
      <c r="CB108" s="24"/>
      <c r="CC108" s="24"/>
      <c r="CD108" s="24"/>
      <c r="CE108" s="24"/>
      <c r="CF108" s="24"/>
      <c r="CG108" s="24"/>
      <c r="CH108" s="24"/>
      <c r="CI108" s="24"/>
      <c r="CJ108" s="24"/>
      <c r="CK108" s="24"/>
      <c r="CL108" s="24"/>
      <c r="CM108" s="24"/>
      <c r="CN108" s="24"/>
      <c r="CO108" s="24"/>
      <c r="CP108" s="24"/>
      <c r="CQ108" s="24"/>
      <c r="CR108" s="24"/>
      <c r="CS108" s="24"/>
      <c r="CT108" s="24"/>
      <c r="CU108" s="24"/>
      <c r="CV108" s="24"/>
      <c r="CW108" s="24"/>
      <c r="CX108" s="24"/>
      <c r="CY108" s="24"/>
      <c r="CZ108" s="24"/>
      <c r="DA108" s="24"/>
      <c r="DB108" s="24"/>
      <c r="DC108" s="24"/>
      <c r="DD108" s="24"/>
      <c r="DE108" s="24"/>
      <c r="DF108" s="24"/>
      <c r="DG108" s="24"/>
      <c r="DH108" s="24"/>
    </row>
    <row r="109" spans="1:112" ht="12.75">
      <c r="A109" s="9"/>
      <c r="B109" s="24"/>
      <c r="C109" s="24"/>
      <c r="D109" s="24"/>
      <c r="E109" s="9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  <c r="AA109" s="24"/>
      <c r="AB109" s="24"/>
      <c r="AC109" s="24"/>
      <c r="AD109" s="24"/>
      <c r="AE109" s="24"/>
      <c r="AF109" s="24"/>
      <c r="AG109" s="24"/>
      <c r="AH109" s="24"/>
      <c r="AI109" s="24"/>
      <c r="AJ109" s="24"/>
      <c r="AK109" s="24"/>
      <c r="AL109" s="24"/>
      <c r="AM109" s="24"/>
      <c r="AN109" s="24"/>
      <c r="AO109" s="24"/>
      <c r="AP109" s="24"/>
      <c r="AQ109" s="24"/>
      <c r="AR109" s="24"/>
      <c r="AS109" s="24"/>
      <c r="AT109" s="24"/>
      <c r="AU109" s="24"/>
      <c r="AV109" s="24"/>
      <c r="AW109" s="24"/>
      <c r="AX109" s="24"/>
      <c r="AY109" s="24"/>
      <c r="AZ109" s="24"/>
      <c r="BA109" s="24"/>
      <c r="BB109" s="24"/>
      <c r="BC109" s="24"/>
      <c r="BD109" s="24"/>
      <c r="BE109" s="24"/>
      <c r="BF109" s="24"/>
      <c r="BG109" s="24"/>
      <c r="BH109" s="24"/>
      <c r="BI109" s="24"/>
      <c r="BJ109" s="24"/>
      <c r="BK109" s="24"/>
      <c r="BL109" s="24"/>
      <c r="BM109" s="24"/>
      <c r="BN109" s="24"/>
      <c r="BO109" s="24"/>
      <c r="BP109" s="24"/>
      <c r="BQ109" s="24"/>
      <c r="BR109" s="24"/>
      <c r="BS109" s="24"/>
      <c r="BT109" s="24"/>
      <c r="BU109" s="24"/>
      <c r="BV109" s="24"/>
      <c r="BW109" s="24"/>
      <c r="BX109" s="24"/>
      <c r="BY109" s="24"/>
      <c r="BZ109" s="24"/>
      <c r="CA109" s="24"/>
      <c r="CB109" s="24"/>
      <c r="CC109" s="24"/>
      <c r="CD109" s="24"/>
      <c r="CE109" s="24"/>
      <c r="CF109" s="24"/>
      <c r="CG109" s="24"/>
      <c r="CH109" s="24"/>
      <c r="CI109" s="24"/>
      <c r="CJ109" s="24"/>
      <c r="CK109" s="24"/>
      <c r="CL109" s="24"/>
      <c r="CM109" s="24"/>
      <c r="CN109" s="24"/>
      <c r="CO109" s="24"/>
      <c r="CP109" s="24"/>
      <c r="CQ109" s="24"/>
      <c r="CR109" s="24"/>
      <c r="CS109" s="24"/>
      <c r="CT109" s="24"/>
      <c r="CU109" s="24"/>
      <c r="CV109" s="24"/>
      <c r="CW109" s="24"/>
      <c r="CX109" s="24"/>
      <c r="CY109" s="24"/>
      <c r="CZ109" s="24"/>
      <c r="DA109" s="24"/>
      <c r="DB109" s="24"/>
      <c r="DC109" s="24"/>
      <c r="DD109" s="24"/>
      <c r="DE109" s="24"/>
      <c r="DF109" s="24"/>
      <c r="DG109" s="24"/>
      <c r="DH109" s="24"/>
    </row>
    <row r="110" spans="1:112" ht="12.75">
      <c r="A110" s="9"/>
      <c r="B110" s="24"/>
      <c r="C110" s="24"/>
      <c r="D110" s="24"/>
      <c r="E110" s="9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  <c r="AA110" s="24"/>
      <c r="AB110" s="24"/>
      <c r="AC110" s="24"/>
      <c r="AD110" s="24"/>
      <c r="AE110" s="24"/>
      <c r="AF110" s="24"/>
      <c r="AG110" s="24"/>
      <c r="AH110" s="24"/>
      <c r="AI110" s="24"/>
      <c r="AJ110" s="24"/>
      <c r="AK110" s="24"/>
      <c r="AL110" s="24"/>
      <c r="AM110" s="24"/>
      <c r="AN110" s="24"/>
      <c r="AO110" s="24"/>
      <c r="AP110" s="24"/>
      <c r="AQ110" s="24"/>
      <c r="AR110" s="24"/>
      <c r="AS110" s="24"/>
      <c r="AT110" s="24"/>
      <c r="AU110" s="24"/>
      <c r="AV110" s="24"/>
      <c r="AW110" s="24"/>
      <c r="AX110" s="24"/>
      <c r="AY110" s="24"/>
      <c r="AZ110" s="24"/>
      <c r="BA110" s="24"/>
      <c r="BB110" s="24"/>
      <c r="BC110" s="24"/>
      <c r="BD110" s="24"/>
      <c r="BE110" s="24"/>
      <c r="BF110" s="24"/>
      <c r="BG110" s="24"/>
      <c r="BH110" s="24"/>
      <c r="BI110" s="24"/>
      <c r="BJ110" s="24"/>
      <c r="BK110" s="24"/>
      <c r="BL110" s="24"/>
      <c r="BM110" s="24"/>
      <c r="BN110" s="24"/>
      <c r="BO110" s="24"/>
      <c r="BP110" s="24"/>
      <c r="BQ110" s="24"/>
      <c r="BR110" s="24"/>
      <c r="BS110" s="24"/>
      <c r="BT110" s="24"/>
      <c r="BU110" s="24"/>
      <c r="BV110" s="24"/>
      <c r="BW110" s="24"/>
      <c r="BX110" s="24"/>
      <c r="BY110" s="24"/>
      <c r="BZ110" s="24"/>
      <c r="CA110" s="24"/>
      <c r="CB110" s="24"/>
      <c r="CC110" s="24"/>
      <c r="CD110" s="24"/>
      <c r="CE110" s="24"/>
      <c r="CF110" s="24"/>
      <c r="CG110" s="24"/>
      <c r="CH110" s="24"/>
      <c r="CI110" s="24"/>
      <c r="CJ110" s="24"/>
      <c r="CK110" s="24"/>
      <c r="CL110" s="24"/>
      <c r="CM110" s="24"/>
      <c r="CN110" s="24"/>
      <c r="CO110" s="24"/>
      <c r="CP110" s="24"/>
      <c r="CQ110" s="24"/>
      <c r="CR110" s="24"/>
      <c r="CS110" s="24"/>
      <c r="CT110" s="24"/>
      <c r="CU110" s="24"/>
      <c r="CV110" s="24"/>
      <c r="CW110" s="24"/>
      <c r="CX110" s="24"/>
      <c r="CY110" s="24"/>
      <c r="CZ110" s="24"/>
      <c r="DA110" s="24"/>
      <c r="DB110" s="24"/>
      <c r="DC110" s="24"/>
      <c r="DD110" s="24"/>
      <c r="DE110" s="24"/>
      <c r="DF110" s="24"/>
      <c r="DG110" s="24"/>
      <c r="DH110" s="24"/>
    </row>
    <row r="111" spans="1:112" ht="12.75">
      <c r="A111" s="9"/>
      <c r="B111" s="24"/>
      <c r="C111" s="24"/>
      <c r="D111" s="24"/>
      <c r="E111" s="9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  <c r="AA111" s="24"/>
      <c r="AB111" s="24"/>
      <c r="AC111" s="24"/>
      <c r="AD111" s="24"/>
      <c r="AE111" s="24"/>
      <c r="AF111" s="24"/>
      <c r="AG111" s="24"/>
      <c r="AH111" s="24"/>
      <c r="AI111" s="24"/>
      <c r="AJ111" s="24"/>
      <c r="AK111" s="24"/>
      <c r="AL111" s="24"/>
      <c r="AM111" s="24"/>
      <c r="AN111" s="24"/>
      <c r="AO111" s="24"/>
      <c r="AP111" s="24"/>
      <c r="AQ111" s="24"/>
      <c r="AR111" s="24"/>
      <c r="AS111" s="24"/>
      <c r="AT111" s="24"/>
      <c r="AU111" s="24"/>
      <c r="AV111" s="24"/>
      <c r="AW111" s="24"/>
      <c r="AX111" s="24"/>
      <c r="AY111" s="24"/>
      <c r="AZ111" s="24"/>
      <c r="BA111" s="24"/>
      <c r="BB111" s="24"/>
      <c r="BC111" s="24"/>
      <c r="BD111" s="24"/>
      <c r="BE111" s="24"/>
      <c r="BF111" s="24"/>
      <c r="BG111" s="24"/>
      <c r="BH111" s="24"/>
      <c r="BI111" s="24"/>
      <c r="BJ111" s="24"/>
      <c r="BK111" s="24"/>
      <c r="BL111" s="24"/>
      <c r="BM111" s="24"/>
      <c r="BN111" s="24"/>
      <c r="BO111" s="24"/>
      <c r="BP111" s="24"/>
      <c r="BQ111" s="24"/>
      <c r="BR111" s="24"/>
      <c r="BS111" s="24"/>
      <c r="BT111" s="24"/>
      <c r="BU111" s="24"/>
      <c r="BV111" s="24"/>
      <c r="BW111" s="24"/>
      <c r="BX111" s="24"/>
      <c r="BY111" s="24"/>
      <c r="BZ111" s="24"/>
      <c r="CA111" s="24"/>
      <c r="CB111" s="24"/>
      <c r="CC111" s="24"/>
      <c r="CD111" s="24"/>
      <c r="CE111" s="24"/>
      <c r="CF111" s="24"/>
      <c r="CG111" s="24"/>
      <c r="CH111" s="24"/>
      <c r="CI111" s="24"/>
      <c r="CJ111" s="24"/>
      <c r="CK111" s="24"/>
      <c r="CL111" s="24"/>
      <c r="CM111" s="24"/>
      <c r="CN111" s="24"/>
      <c r="CO111" s="24"/>
      <c r="CP111" s="24"/>
      <c r="CQ111" s="24"/>
      <c r="CR111" s="24"/>
      <c r="CS111" s="24"/>
      <c r="CT111" s="24"/>
      <c r="CU111" s="24"/>
      <c r="CV111" s="24"/>
      <c r="CW111" s="24"/>
      <c r="CX111" s="24"/>
      <c r="CY111" s="24"/>
      <c r="CZ111" s="24"/>
      <c r="DA111" s="24"/>
      <c r="DB111" s="24"/>
      <c r="DC111" s="24"/>
      <c r="DD111" s="24"/>
      <c r="DE111" s="24"/>
      <c r="DF111" s="24"/>
      <c r="DG111" s="24"/>
      <c r="DH111" s="24"/>
    </row>
    <row r="112" spans="1:112" ht="12.75">
      <c r="A112" s="9"/>
      <c r="B112" s="24"/>
      <c r="C112" s="24"/>
      <c r="D112" s="24"/>
      <c r="E112" s="9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  <c r="AA112" s="24"/>
      <c r="AB112" s="24"/>
      <c r="AC112" s="24"/>
      <c r="AD112" s="24"/>
      <c r="AE112" s="24"/>
      <c r="AF112" s="24"/>
      <c r="AG112" s="24"/>
      <c r="AH112" s="24"/>
      <c r="AI112" s="24"/>
      <c r="AJ112" s="24"/>
      <c r="AK112" s="24"/>
      <c r="AL112" s="24"/>
      <c r="AM112" s="24"/>
      <c r="AN112" s="24"/>
      <c r="AO112" s="24"/>
      <c r="AP112" s="24"/>
      <c r="AQ112" s="24"/>
      <c r="AR112" s="24"/>
      <c r="AS112" s="24"/>
      <c r="AT112" s="24"/>
      <c r="AU112" s="24"/>
      <c r="AV112" s="24"/>
      <c r="AW112" s="24"/>
      <c r="AX112" s="24"/>
      <c r="AY112" s="24"/>
      <c r="AZ112" s="24"/>
      <c r="BA112" s="24"/>
      <c r="BB112" s="24"/>
      <c r="BC112" s="24"/>
      <c r="BD112" s="24"/>
      <c r="BE112" s="24"/>
      <c r="BF112" s="24"/>
      <c r="BG112" s="24"/>
      <c r="BH112" s="24"/>
      <c r="BI112" s="24"/>
      <c r="BJ112" s="24"/>
      <c r="BK112" s="24"/>
      <c r="BL112" s="24"/>
      <c r="BM112" s="24"/>
      <c r="BN112" s="24"/>
      <c r="BO112" s="24"/>
      <c r="BP112" s="24"/>
      <c r="BQ112" s="24"/>
      <c r="BR112" s="24"/>
      <c r="BS112" s="24"/>
      <c r="BT112" s="24"/>
      <c r="BU112" s="24"/>
      <c r="BV112" s="24"/>
      <c r="BW112" s="24"/>
      <c r="BX112" s="24"/>
      <c r="BY112" s="24"/>
      <c r="BZ112" s="24"/>
      <c r="CA112" s="24"/>
      <c r="CB112" s="24"/>
      <c r="CC112" s="24"/>
      <c r="CD112" s="24"/>
      <c r="CE112" s="24"/>
      <c r="CF112" s="24"/>
      <c r="CG112" s="24"/>
      <c r="CH112" s="24"/>
      <c r="CI112" s="24"/>
      <c r="CJ112" s="24"/>
      <c r="CK112" s="24"/>
      <c r="CL112" s="24"/>
      <c r="CM112" s="24"/>
      <c r="CN112" s="24"/>
      <c r="CO112" s="24"/>
      <c r="CP112" s="24"/>
      <c r="CQ112" s="24"/>
      <c r="CR112" s="24"/>
      <c r="CS112" s="24"/>
      <c r="CT112" s="24"/>
      <c r="CU112" s="24"/>
      <c r="CV112" s="24"/>
      <c r="CW112" s="24"/>
      <c r="CX112" s="24"/>
      <c r="CY112" s="24"/>
      <c r="CZ112" s="24"/>
      <c r="DA112" s="24"/>
      <c r="DB112" s="24"/>
      <c r="DC112" s="24"/>
      <c r="DD112" s="24"/>
      <c r="DE112" s="24"/>
      <c r="DF112" s="24"/>
      <c r="DG112" s="24"/>
      <c r="DH112" s="24"/>
    </row>
    <row r="113" spans="1:112" ht="12.75">
      <c r="A113" s="9"/>
      <c r="B113" s="24"/>
      <c r="C113" s="24"/>
      <c r="D113" s="24"/>
      <c r="E113" s="9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  <c r="AA113" s="24"/>
      <c r="AB113" s="24"/>
      <c r="AC113" s="24"/>
      <c r="AD113" s="24"/>
      <c r="AE113" s="24"/>
      <c r="AF113" s="24"/>
      <c r="AG113" s="24"/>
      <c r="AH113" s="24"/>
      <c r="AI113" s="24"/>
      <c r="AJ113" s="24"/>
      <c r="AK113" s="24"/>
      <c r="AL113" s="24"/>
      <c r="AM113" s="24"/>
      <c r="AN113" s="24"/>
      <c r="AO113" s="24"/>
      <c r="AP113" s="24"/>
      <c r="AQ113" s="24"/>
      <c r="AR113" s="24"/>
      <c r="AS113" s="24"/>
      <c r="AT113" s="24"/>
      <c r="AU113" s="24"/>
      <c r="AV113" s="24"/>
      <c r="AW113" s="24"/>
      <c r="AX113" s="24"/>
      <c r="AY113" s="24"/>
      <c r="AZ113" s="24"/>
      <c r="BA113" s="24"/>
      <c r="BB113" s="24"/>
      <c r="BC113" s="24"/>
      <c r="BD113" s="24"/>
      <c r="BE113" s="24"/>
      <c r="BF113" s="24"/>
      <c r="BG113" s="24"/>
      <c r="BH113" s="24"/>
      <c r="BI113" s="24"/>
      <c r="BJ113" s="24"/>
      <c r="BK113" s="24"/>
      <c r="BL113" s="24"/>
      <c r="BM113" s="24"/>
      <c r="BN113" s="24"/>
      <c r="BO113" s="24"/>
      <c r="BP113" s="24"/>
      <c r="BQ113" s="24"/>
      <c r="BR113" s="24"/>
      <c r="BS113" s="24"/>
      <c r="BT113" s="24"/>
      <c r="BU113" s="24"/>
      <c r="BV113" s="24"/>
      <c r="BW113" s="24"/>
      <c r="BX113" s="24"/>
      <c r="BY113" s="24"/>
      <c r="BZ113" s="24"/>
      <c r="CA113" s="24"/>
      <c r="CB113" s="24"/>
      <c r="CC113" s="24"/>
      <c r="CD113" s="24"/>
      <c r="CE113" s="24"/>
      <c r="CF113" s="24"/>
      <c r="CG113" s="24"/>
      <c r="CH113" s="24"/>
      <c r="CI113" s="24"/>
      <c r="CJ113" s="24"/>
      <c r="CK113" s="24"/>
      <c r="CL113" s="24"/>
      <c r="CM113" s="24"/>
      <c r="CN113" s="24"/>
      <c r="CO113" s="24"/>
      <c r="CP113" s="24"/>
      <c r="CQ113" s="24"/>
      <c r="CR113" s="24"/>
      <c r="CS113" s="24"/>
      <c r="CT113" s="24"/>
      <c r="CU113" s="24"/>
      <c r="CV113" s="24"/>
      <c r="CW113" s="24"/>
      <c r="CX113" s="24"/>
      <c r="CY113" s="24"/>
      <c r="CZ113" s="24"/>
      <c r="DA113" s="24"/>
      <c r="DB113" s="24"/>
      <c r="DC113" s="24"/>
      <c r="DD113" s="24"/>
      <c r="DE113" s="24"/>
      <c r="DF113" s="24"/>
      <c r="DG113" s="24"/>
      <c r="DH113" s="24"/>
    </row>
    <row r="114" spans="1:112" ht="12.75">
      <c r="A114" s="9"/>
      <c r="B114" s="24"/>
      <c r="C114" s="24"/>
      <c r="D114" s="24"/>
      <c r="E114" s="9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  <c r="AA114" s="24"/>
      <c r="AB114" s="24"/>
      <c r="AC114" s="24"/>
      <c r="AD114" s="24"/>
      <c r="AE114" s="24"/>
      <c r="AF114" s="24"/>
      <c r="AG114" s="24"/>
      <c r="AH114" s="24"/>
      <c r="AI114" s="24"/>
      <c r="AJ114" s="24"/>
      <c r="AK114" s="24"/>
      <c r="AL114" s="24"/>
      <c r="AM114" s="24"/>
      <c r="AN114" s="24"/>
      <c r="AO114" s="24"/>
      <c r="AP114" s="24"/>
      <c r="AQ114" s="24"/>
      <c r="AR114" s="24"/>
      <c r="AS114" s="24"/>
      <c r="AT114" s="24"/>
      <c r="AU114" s="24"/>
      <c r="AV114" s="24"/>
      <c r="AW114" s="24"/>
      <c r="AX114" s="24"/>
      <c r="AY114" s="24"/>
      <c r="AZ114" s="24"/>
      <c r="BA114" s="24"/>
      <c r="BB114" s="24"/>
      <c r="BC114" s="24"/>
      <c r="BD114" s="24"/>
      <c r="BE114" s="24"/>
      <c r="BF114" s="24"/>
      <c r="BG114" s="24"/>
      <c r="BH114" s="24"/>
      <c r="BI114" s="24"/>
      <c r="BJ114" s="24"/>
      <c r="BK114" s="24"/>
      <c r="BL114" s="24"/>
      <c r="BM114" s="24"/>
      <c r="BN114" s="24"/>
      <c r="BO114" s="24"/>
      <c r="BP114" s="24"/>
      <c r="BQ114" s="24"/>
      <c r="BR114" s="24"/>
      <c r="BS114" s="24"/>
      <c r="BT114" s="24"/>
      <c r="BU114" s="24"/>
      <c r="BV114" s="24"/>
      <c r="BW114" s="24"/>
      <c r="BX114" s="24"/>
      <c r="BY114" s="24"/>
      <c r="BZ114" s="24"/>
      <c r="CA114" s="24"/>
      <c r="CB114" s="24"/>
      <c r="CC114" s="24"/>
      <c r="CD114" s="24"/>
      <c r="CE114" s="24"/>
      <c r="CF114" s="24"/>
      <c r="CG114" s="24"/>
      <c r="CH114" s="24"/>
      <c r="CI114" s="24"/>
      <c r="CJ114" s="24"/>
      <c r="CK114" s="24"/>
      <c r="CL114" s="24"/>
      <c r="CM114" s="24"/>
      <c r="CN114" s="24"/>
      <c r="CO114" s="24"/>
      <c r="CP114" s="24"/>
      <c r="CQ114" s="24"/>
      <c r="CR114" s="24"/>
      <c r="CS114" s="24"/>
      <c r="CT114" s="24"/>
      <c r="CU114" s="24"/>
      <c r="CV114" s="24"/>
      <c r="CW114" s="24"/>
      <c r="CX114" s="24"/>
      <c r="CY114" s="24"/>
      <c r="CZ114" s="24"/>
      <c r="DA114" s="24"/>
      <c r="DB114" s="24"/>
      <c r="DC114" s="24"/>
      <c r="DD114" s="24"/>
      <c r="DE114" s="24"/>
      <c r="DF114" s="24"/>
      <c r="DG114" s="24"/>
      <c r="DH114" s="24"/>
    </row>
    <row r="115" spans="1:112" ht="12.75">
      <c r="A115" s="9"/>
      <c r="B115" s="24"/>
      <c r="C115" s="24"/>
      <c r="D115" s="24"/>
      <c r="E115" s="9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  <c r="AA115" s="24"/>
      <c r="AB115" s="24"/>
      <c r="AC115" s="24"/>
      <c r="AD115" s="24"/>
      <c r="AE115" s="24"/>
      <c r="AF115" s="24"/>
      <c r="AG115" s="24"/>
      <c r="AH115" s="24"/>
      <c r="AI115" s="24"/>
      <c r="AJ115" s="24"/>
      <c r="AK115" s="24"/>
      <c r="AL115" s="24"/>
      <c r="AM115" s="24"/>
      <c r="AN115" s="24"/>
      <c r="AO115" s="24"/>
      <c r="AP115" s="24"/>
      <c r="AQ115" s="24"/>
      <c r="AR115" s="24"/>
      <c r="AS115" s="24"/>
      <c r="AT115" s="24"/>
      <c r="AU115" s="24"/>
      <c r="AV115" s="24"/>
      <c r="AW115" s="24"/>
      <c r="AX115" s="24"/>
      <c r="AY115" s="24"/>
      <c r="AZ115" s="24"/>
      <c r="BA115" s="24"/>
      <c r="BB115" s="24"/>
      <c r="BC115" s="24"/>
      <c r="BD115" s="24"/>
      <c r="BE115" s="24"/>
      <c r="BF115" s="24"/>
      <c r="BG115" s="24"/>
      <c r="BH115" s="24"/>
      <c r="BI115" s="24"/>
      <c r="BJ115" s="24"/>
      <c r="BK115" s="24"/>
      <c r="BL115" s="24"/>
      <c r="BM115" s="24"/>
      <c r="BN115" s="24"/>
      <c r="BO115" s="24"/>
      <c r="BP115" s="24"/>
      <c r="BQ115" s="24"/>
      <c r="BR115" s="24"/>
      <c r="BS115" s="24"/>
      <c r="BT115" s="24"/>
      <c r="BU115" s="24"/>
      <c r="BV115" s="24"/>
      <c r="BW115" s="24"/>
      <c r="BX115" s="24"/>
      <c r="BY115" s="24"/>
      <c r="BZ115" s="24"/>
      <c r="CA115" s="24"/>
      <c r="CB115" s="24"/>
      <c r="CC115" s="24"/>
      <c r="CD115" s="24"/>
      <c r="CE115" s="24"/>
      <c r="CF115" s="24"/>
      <c r="CG115" s="24"/>
      <c r="CH115" s="24"/>
      <c r="CI115" s="24"/>
      <c r="CJ115" s="24"/>
      <c r="CK115" s="24"/>
      <c r="CL115" s="24"/>
      <c r="CM115" s="24"/>
      <c r="CN115" s="24"/>
      <c r="CO115" s="24"/>
      <c r="CP115" s="24"/>
      <c r="CQ115" s="24"/>
      <c r="CR115" s="24"/>
      <c r="CS115" s="24"/>
      <c r="CT115" s="24"/>
      <c r="CU115" s="24"/>
      <c r="CV115" s="24"/>
      <c r="CW115" s="24"/>
      <c r="CX115" s="24"/>
      <c r="CY115" s="24"/>
      <c r="CZ115" s="24"/>
      <c r="DA115" s="24"/>
      <c r="DB115" s="24"/>
      <c r="DC115" s="24"/>
      <c r="DD115" s="24"/>
      <c r="DE115" s="24"/>
      <c r="DF115" s="24"/>
      <c r="DG115" s="24"/>
      <c r="DH115" s="24"/>
    </row>
    <row r="116" spans="1:112" ht="12.75">
      <c r="A116" s="9"/>
      <c r="B116" s="24"/>
      <c r="C116" s="24"/>
      <c r="D116" s="24"/>
      <c r="E116" s="9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  <c r="AA116" s="24"/>
      <c r="AB116" s="24"/>
      <c r="AC116" s="24"/>
      <c r="AD116" s="24"/>
      <c r="AE116" s="24"/>
      <c r="AF116" s="24"/>
      <c r="AG116" s="24"/>
      <c r="AH116" s="24"/>
      <c r="AI116" s="24"/>
      <c r="AJ116" s="24"/>
      <c r="AK116" s="24"/>
      <c r="AL116" s="24"/>
      <c r="AM116" s="24"/>
      <c r="AN116" s="24"/>
      <c r="AO116" s="24"/>
      <c r="AP116" s="24"/>
      <c r="AQ116" s="24"/>
      <c r="AR116" s="24"/>
      <c r="AS116" s="24"/>
      <c r="AT116" s="24"/>
      <c r="AU116" s="24"/>
      <c r="AV116" s="24"/>
      <c r="AW116" s="24"/>
      <c r="AX116" s="24"/>
      <c r="AY116" s="24"/>
      <c r="AZ116" s="24"/>
      <c r="BA116" s="24"/>
      <c r="BB116" s="24"/>
      <c r="BC116" s="24"/>
      <c r="BD116" s="24"/>
      <c r="BE116" s="24"/>
      <c r="BF116" s="24"/>
      <c r="BG116" s="24"/>
      <c r="BH116" s="24"/>
      <c r="BI116" s="24"/>
      <c r="BJ116" s="24"/>
      <c r="BK116" s="24"/>
      <c r="BL116" s="24"/>
      <c r="BM116" s="24"/>
      <c r="BN116" s="24"/>
      <c r="BO116" s="24"/>
      <c r="BP116" s="24"/>
      <c r="BQ116" s="24"/>
      <c r="BR116" s="24"/>
      <c r="BS116" s="24"/>
      <c r="BT116" s="24"/>
      <c r="BU116" s="24"/>
      <c r="BV116" s="24"/>
      <c r="BW116" s="24"/>
      <c r="BX116" s="24"/>
      <c r="BY116" s="24"/>
      <c r="BZ116" s="24"/>
      <c r="CA116" s="24"/>
      <c r="CB116" s="24"/>
      <c r="CC116" s="24"/>
      <c r="CD116" s="24"/>
      <c r="CE116" s="24"/>
      <c r="CF116" s="24"/>
      <c r="CG116" s="24"/>
      <c r="CH116" s="24"/>
      <c r="CI116" s="24"/>
      <c r="CJ116" s="24"/>
      <c r="CK116" s="24"/>
      <c r="CL116" s="24"/>
      <c r="CM116" s="24"/>
      <c r="CN116" s="24"/>
      <c r="CO116" s="24"/>
      <c r="CP116" s="24"/>
      <c r="CQ116" s="24"/>
      <c r="CR116" s="24"/>
      <c r="CS116" s="24"/>
      <c r="CT116" s="24"/>
      <c r="CU116" s="24"/>
      <c r="CV116" s="24"/>
      <c r="CW116" s="24"/>
      <c r="CX116" s="24"/>
      <c r="CY116" s="24"/>
      <c r="CZ116" s="24"/>
      <c r="DA116" s="24"/>
      <c r="DB116" s="24"/>
      <c r="DC116" s="24"/>
      <c r="DD116" s="24"/>
      <c r="DE116" s="24"/>
      <c r="DF116" s="24"/>
      <c r="DG116" s="24"/>
      <c r="DH116" s="24"/>
    </row>
    <row r="117" spans="1:112" ht="12.75">
      <c r="A117" s="9"/>
      <c r="B117" s="24"/>
      <c r="C117" s="24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24"/>
      <c r="Z117" s="24"/>
      <c r="AA117" s="24"/>
      <c r="AB117" s="24"/>
      <c r="AC117" s="24"/>
      <c r="AD117" s="24"/>
      <c r="AE117" s="24"/>
      <c r="AF117" s="24"/>
      <c r="AG117" s="24"/>
      <c r="AH117" s="24"/>
      <c r="AI117" s="24"/>
      <c r="AJ117" s="24"/>
      <c r="AK117" s="24"/>
      <c r="AL117" s="24"/>
      <c r="AM117" s="24"/>
      <c r="AN117" s="24"/>
      <c r="AO117" s="24"/>
      <c r="AP117" s="24"/>
      <c r="AQ117" s="24"/>
      <c r="AR117" s="24"/>
      <c r="AS117" s="24"/>
      <c r="AT117" s="24"/>
      <c r="AU117" s="24"/>
      <c r="AV117" s="24"/>
      <c r="AW117" s="24"/>
      <c r="AX117" s="24"/>
      <c r="AY117" s="24"/>
      <c r="AZ117" s="24"/>
      <c r="BA117" s="24"/>
      <c r="BB117" s="24"/>
      <c r="BC117" s="24"/>
      <c r="BD117" s="24"/>
      <c r="BE117" s="24"/>
      <c r="BF117" s="24"/>
      <c r="BG117" s="24"/>
      <c r="BH117" s="24"/>
      <c r="BI117" s="24"/>
      <c r="BJ117" s="24"/>
      <c r="BK117" s="24"/>
      <c r="BL117" s="24"/>
      <c r="BM117" s="24"/>
      <c r="BN117" s="24"/>
      <c r="BO117" s="24"/>
      <c r="BP117" s="24"/>
      <c r="BQ117" s="24"/>
      <c r="BR117" s="24"/>
      <c r="BS117" s="24"/>
      <c r="BT117" s="24"/>
      <c r="BU117" s="24"/>
      <c r="BV117" s="24"/>
      <c r="BW117" s="24"/>
      <c r="BX117" s="24"/>
      <c r="BY117" s="24"/>
      <c r="BZ117" s="24"/>
      <c r="CA117" s="24"/>
      <c r="CB117" s="24"/>
      <c r="CC117" s="24"/>
      <c r="CD117" s="24"/>
      <c r="CE117" s="24"/>
      <c r="CF117" s="24"/>
      <c r="CG117" s="24"/>
      <c r="CH117" s="24"/>
      <c r="CI117" s="24"/>
      <c r="CJ117" s="24"/>
      <c r="CK117" s="24"/>
      <c r="CL117" s="24"/>
      <c r="CM117" s="24"/>
      <c r="CN117" s="24"/>
      <c r="CO117" s="24"/>
      <c r="CP117" s="24"/>
      <c r="CQ117" s="24"/>
      <c r="CR117" s="24"/>
      <c r="CS117" s="24"/>
      <c r="CT117" s="24"/>
      <c r="CU117" s="24"/>
      <c r="CV117" s="24"/>
      <c r="CW117" s="24"/>
      <c r="CX117" s="24"/>
      <c r="CY117" s="24"/>
      <c r="CZ117" s="24"/>
      <c r="DA117" s="24"/>
      <c r="DB117" s="24"/>
      <c r="DC117" s="24"/>
      <c r="DD117" s="24"/>
      <c r="DE117" s="24"/>
      <c r="DF117" s="24"/>
      <c r="DG117" s="24"/>
      <c r="DH117" s="24"/>
    </row>
    <row r="118" spans="1:112" ht="12.75">
      <c r="A118" s="9"/>
      <c r="B118" s="24"/>
      <c r="C118" s="24"/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24"/>
      <c r="Z118" s="24"/>
      <c r="AA118" s="24"/>
      <c r="AB118" s="24"/>
      <c r="AC118" s="24"/>
      <c r="AD118" s="24"/>
      <c r="AE118" s="24"/>
      <c r="AF118" s="24"/>
      <c r="AG118" s="24"/>
      <c r="AH118" s="24"/>
      <c r="AI118" s="24"/>
      <c r="AJ118" s="24"/>
      <c r="AK118" s="24"/>
      <c r="AL118" s="24"/>
      <c r="AM118" s="24"/>
      <c r="AN118" s="24"/>
      <c r="AO118" s="24"/>
      <c r="AP118" s="24"/>
      <c r="AQ118" s="24"/>
      <c r="AR118" s="24"/>
      <c r="AS118" s="24"/>
      <c r="AT118" s="24"/>
      <c r="AU118" s="24"/>
      <c r="AV118" s="24"/>
      <c r="AW118" s="24"/>
      <c r="AX118" s="24"/>
      <c r="AY118" s="24"/>
      <c r="AZ118" s="24"/>
      <c r="BA118" s="24"/>
      <c r="BB118" s="24"/>
      <c r="BC118" s="24"/>
      <c r="BD118" s="24"/>
      <c r="BE118" s="24"/>
      <c r="BF118" s="24"/>
      <c r="BG118" s="24"/>
      <c r="BH118" s="24"/>
      <c r="BI118" s="24"/>
      <c r="BJ118" s="24"/>
      <c r="BK118" s="24"/>
      <c r="BL118" s="24"/>
      <c r="BM118" s="24"/>
      <c r="BN118" s="24"/>
      <c r="BO118" s="24"/>
      <c r="BP118" s="24"/>
      <c r="BQ118" s="24"/>
      <c r="BR118" s="24"/>
      <c r="BS118" s="24"/>
      <c r="BT118" s="24"/>
      <c r="BU118" s="24"/>
      <c r="BV118" s="24"/>
      <c r="BW118" s="24"/>
      <c r="BX118" s="24"/>
      <c r="BY118" s="24"/>
      <c r="BZ118" s="24"/>
      <c r="CA118" s="24"/>
      <c r="CB118" s="24"/>
      <c r="CC118" s="24"/>
      <c r="CD118" s="24"/>
      <c r="CE118" s="24"/>
      <c r="CF118" s="24"/>
      <c r="CG118" s="24"/>
      <c r="CH118" s="24"/>
      <c r="CI118" s="24"/>
      <c r="CJ118" s="24"/>
      <c r="CK118" s="24"/>
      <c r="CL118" s="24"/>
      <c r="CM118" s="24"/>
      <c r="CN118" s="24"/>
      <c r="CO118" s="24"/>
      <c r="CP118" s="24"/>
      <c r="CQ118" s="24"/>
      <c r="CR118" s="24"/>
      <c r="CS118" s="24"/>
      <c r="CT118" s="24"/>
      <c r="CU118" s="24"/>
      <c r="CV118" s="24"/>
      <c r="CW118" s="24"/>
      <c r="CX118" s="24"/>
      <c r="CY118" s="24"/>
      <c r="CZ118" s="24"/>
      <c r="DA118" s="24"/>
      <c r="DB118" s="24"/>
      <c r="DC118" s="24"/>
      <c r="DD118" s="24"/>
      <c r="DE118" s="24"/>
      <c r="DF118" s="24"/>
      <c r="DG118" s="24"/>
      <c r="DH118" s="24"/>
    </row>
    <row r="119" spans="1:112" ht="12.75">
      <c r="A119" s="24"/>
      <c r="B119" s="24"/>
      <c r="C119" s="24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4"/>
      <c r="Z119" s="24"/>
      <c r="AA119" s="24"/>
      <c r="AB119" s="24"/>
      <c r="AC119" s="24"/>
      <c r="AD119" s="24"/>
      <c r="AE119" s="24"/>
      <c r="AF119" s="24"/>
      <c r="AG119" s="24"/>
      <c r="AH119" s="24"/>
      <c r="AI119" s="24"/>
      <c r="AJ119" s="24"/>
      <c r="AK119" s="24"/>
      <c r="AL119" s="24"/>
      <c r="AM119" s="24"/>
      <c r="AN119" s="24"/>
      <c r="AO119" s="24"/>
      <c r="AP119" s="24"/>
      <c r="AQ119" s="24"/>
      <c r="AR119" s="24"/>
      <c r="AS119" s="24"/>
      <c r="AT119" s="24"/>
      <c r="AU119" s="24"/>
      <c r="AV119" s="24"/>
      <c r="AW119" s="24"/>
      <c r="AX119" s="24"/>
      <c r="AY119" s="24"/>
      <c r="AZ119" s="24"/>
      <c r="BA119" s="24"/>
      <c r="BB119" s="24"/>
      <c r="BC119" s="24"/>
      <c r="BD119" s="24"/>
      <c r="BE119" s="24"/>
      <c r="BF119" s="24"/>
      <c r="BG119" s="24"/>
      <c r="BH119" s="24"/>
      <c r="BI119" s="24"/>
      <c r="BJ119" s="24"/>
      <c r="BK119" s="24"/>
      <c r="BL119" s="24"/>
      <c r="BM119" s="24"/>
      <c r="BN119" s="24"/>
      <c r="BO119" s="24"/>
      <c r="BP119" s="24"/>
      <c r="BQ119" s="24"/>
      <c r="BR119" s="24"/>
      <c r="BS119" s="24"/>
      <c r="BT119" s="24"/>
      <c r="BU119" s="24"/>
      <c r="BV119" s="24"/>
      <c r="BW119" s="24"/>
      <c r="BX119" s="24"/>
      <c r="BY119" s="24"/>
      <c r="BZ119" s="24"/>
      <c r="CA119" s="24"/>
      <c r="CB119" s="24"/>
      <c r="CC119" s="24"/>
      <c r="CD119" s="24"/>
      <c r="CE119" s="24"/>
      <c r="CF119" s="24"/>
      <c r="CG119" s="24"/>
      <c r="CH119" s="24"/>
      <c r="CI119" s="24"/>
      <c r="CJ119" s="24"/>
      <c r="CK119" s="24"/>
      <c r="CL119" s="24"/>
      <c r="CM119" s="24"/>
      <c r="CN119" s="24"/>
      <c r="CO119" s="24"/>
      <c r="CP119" s="24"/>
      <c r="CQ119" s="24"/>
      <c r="CR119" s="24"/>
      <c r="CS119" s="24"/>
      <c r="CT119" s="24"/>
      <c r="CU119" s="24"/>
      <c r="CV119" s="24"/>
      <c r="CW119" s="24"/>
      <c r="CX119" s="24"/>
      <c r="CY119" s="24"/>
      <c r="CZ119" s="24"/>
      <c r="DA119" s="24"/>
      <c r="DB119" s="24"/>
      <c r="DC119" s="24"/>
      <c r="DD119" s="24"/>
      <c r="DE119" s="24"/>
      <c r="DF119" s="24"/>
      <c r="DG119" s="24"/>
      <c r="DH119" s="24"/>
    </row>
    <row r="120" spans="1:112" ht="12.75">
      <c r="A120" s="24"/>
      <c r="B120" s="24"/>
      <c r="C120" s="24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4"/>
      <c r="Y120" s="24"/>
      <c r="Z120" s="24"/>
      <c r="AA120" s="24"/>
      <c r="AB120" s="24"/>
      <c r="AC120" s="24"/>
      <c r="AD120" s="24"/>
      <c r="AE120" s="24"/>
      <c r="AF120" s="24"/>
      <c r="AG120" s="24"/>
      <c r="AH120" s="24"/>
      <c r="AI120" s="24"/>
      <c r="AJ120" s="24"/>
      <c r="AK120" s="24"/>
      <c r="AL120" s="24"/>
      <c r="AM120" s="24"/>
      <c r="AN120" s="24"/>
      <c r="AO120" s="24"/>
      <c r="AP120" s="24"/>
      <c r="AQ120" s="24"/>
      <c r="AR120" s="24"/>
      <c r="AS120" s="24"/>
      <c r="AT120" s="24"/>
      <c r="AU120" s="24"/>
      <c r="AV120" s="24"/>
      <c r="AW120" s="24"/>
      <c r="AX120" s="24"/>
      <c r="AY120" s="24"/>
      <c r="AZ120" s="24"/>
      <c r="BA120" s="24"/>
      <c r="BB120" s="24"/>
      <c r="BC120" s="24"/>
      <c r="BD120" s="24"/>
      <c r="BE120" s="24"/>
      <c r="BF120" s="24"/>
      <c r="BG120" s="24"/>
      <c r="BH120" s="24"/>
      <c r="BI120" s="24"/>
      <c r="BJ120" s="24"/>
      <c r="BK120" s="24"/>
      <c r="BL120" s="24"/>
      <c r="BM120" s="24"/>
      <c r="BN120" s="24"/>
      <c r="BO120" s="24"/>
      <c r="BP120" s="24"/>
      <c r="BQ120" s="24"/>
      <c r="BR120" s="24"/>
      <c r="BS120" s="24"/>
      <c r="BT120" s="24"/>
      <c r="BU120" s="24"/>
      <c r="BV120" s="24"/>
      <c r="BW120" s="24"/>
      <c r="BX120" s="24"/>
      <c r="BY120" s="24"/>
      <c r="BZ120" s="24"/>
      <c r="CA120" s="24"/>
      <c r="CB120" s="24"/>
      <c r="CC120" s="24"/>
      <c r="CD120" s="24"/>
      <c r="CE120" s="24"/>
      <c r="CF120" s="24"/>
      <c r="CG120" s="24"/>
      <c r="CH120" s="24"/>
      <c r="CI120" s="24"/>
      <c r="CJ120" s="24"/>
      <c r="CK120" s="24"/>
      <c r="CL120" s="24"/>
      <c r="CM120" s="24"/>
      <c r="CN120" s="24"/>
      <c r="CO120" s="24"/>
      <c r="CP120" s="24"/>
      <c r="CQ120" s="24"/>
      <c r="CR120" s="24"/>
      <c r="CS120" s="24"/>
      <c r="CT120" s="24"/>
      <c r="CU120" s="24"/>
      <c r="CV120" s="24"/>
      <c r="CW120" s="24"/>
      <c r="CX120" s="24"/>
      <c r="CY120" s="24"/>
      <c r="CZ120" s="24"/>
      <c r="DA120" s="24"/>
      <c r="DB120" s="24"/>
      <c r="DC120" s="24"/>
      <c r="DD120" s="24"/>
      <c r="DE120" s="24"/>
      <c r="DF120" s="24"/>
      <c r="DG120" s="24"/>
      <c r="DH120" s="24"/>
    </row>
    <row r="121" spans="1:112" ht="12.75">
      <c r="A121" s="24"/>
      <c r="B121" s="24"/>
      <c r="C121" s="24"/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  <c r="AA121" s="24"/>
      <c r="AB121" s="24"/>
      <c r="AC121" s="24"/>
      <c r="AD121" s="24"/>
      <c r="AE121" s="24"/>
      <c r="AF121" s="24"/>
      <c r="AG121" s="24"/>
      <c r="AH121" s="24"/>
      <c r="AI121" s="24"/>
      <c r="AJ121" s="24"/>
      <c r="AK121" s="24"/>
      <c r="AL121" s="24"/>
      <c r="AM121" s="24"/>
      <c r="AN121" s="24"/>
      <c r="AO121" s="24"/>
      <c r="AP121" s="24"/>
      <c r="AQ121" s="24"/>
      <c r="AR121" s="24"/>
      <c r="AS121" s="24"/>
      <c r="AT121" s="24"/>
      <c r="AU121" s="24"/>
      <c r="AV121" s="24"/>
      <c r="AW121" s="24"/>
      <c r="AX121" s="24"/>
      <c r="AY121" s="24"/>
      <c r="AZ121" s="24"/>
      <c r="BA121" s="24"/>
      <c r="BB121" s="24"/>
      <c r="BC121" s="24"/>
      <c r="BD121" s="24"/>
      <c r="BE121" s="24"/>
      <c r="BF121" s="24"/>
      <c r="BG121" s="24"/>
      <c r="BH121" s="24"/>
      <c r="BI121" s="24"/>
      <c r="BJ121" s="24"/>
      <c r="BK121" s="24"/>
      <c r="BL121" s="24"/>
      <c r="BM121" s="24"/>
      <c r="BN121" s="24"/>
      <c r="BO121" s="24"/>
      <c r="BP121" s="24"/>
      <c r="BQ121" s="24"/>
      <c r="BR121" s="24"/>
      <c r="BS121" s="24"/>
      <c r="BT121" s="24"/>
      <c r="BU121" s="24"/>
      <c r="BV121" s="24"/>
      <c r="BW121" s="24"/>
      <c r="BX121" s="24"/>
      <c r="BY121" s="24"/>
      <c r="BZ121" s="24"/>
      <c r="CA121" s="24"/>
      <c r="CB121" s="24"/>
      <c r="CC121" s="24"/>
      <c r="CD121" s="24"/>
      <c r="CE121" s="24"/>
      <c r="CF121" s="24"/>
      <c r="CG121" s="24"/>
      <c r="CH121" s="24"/>
      <c r="CI121" s="24"/>
      <c r="CJ121" s="24"/>
      <c r="CK121" s="24"/>
      <c r="CL121" s="24"/>
      <c r="CM121" s="24"/>
      <c r="CN121" s="24"/>
      <c r="CO121" s="24"/>
      <c r="CP121" s="24"/>
      <c r="CQ121" s="24"/>
      <c r="CR121" s="24"/>
      <c r="CS121" s="24"/>
      <c r="CT121" s="24"/>
      <c r="CU121" s="24"/>
      <c r="CV121" s="24"/>
      <c r="CW121" s="24"/>
      <c r="CX121" s="24"/>
      <c r="CY121" s="24"/>
      <c r="CZ121" s="24"/>
      <c r="DA121" s="24"/>
      <c r="DB121" s="24"/>
      <c r="DC121" s="24"/>
      <c r="DD121" s="24"/>
      <c r="DE121" s="24"/>
      <c r="DF121" s="24"/>
      <c r="DG121" s="24"/>
      <c r="DH121" s="24"/>
    </row>
    <row r="122" spans="1:112" ht="12.75">
      <c r="A122" s="24"/>
      <c r="B122" s="24"/>
      <c r="C122" s="24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  <c r="AA122" s="24"/>
      <c r="AB122" s="24"/>
      <c r="AC122" s="24"/>
      <c r="AD122" s="24"/>
      <c r="AE122" s="24"/>
      <c r="AF122" s="24"/>
      <c r="AG122" s="24"/>
      <c r="AH122" s="24"/>
      <c r="AI122" s="24"/>
      <c r="AJ122" s="24"/>
      <c r="AK122" s="24"/>
      <c r="AL122" s="24"/>
      <c r="AM122" s="24"/>
      <c r="AN122" s="24"/>
      <c r="AO122" s="24"/>
      <c r="AP122" s="24"/>
      <c r="AQ122" s="24"/>
      <c r="AR122" s="24"/>
      <c r="AS122" s="24"/>
      <c r="AT122" s="24"/>
      <c r="AU122" s="24"/>
      <c r="AV122" s="24"/>
      <c r="AW122" s="24"/>
      <c r="AX122" s="24"/>
      <c r="AY122" s="24"/>
      <c r="AZ122" s="24"/>
      <c r="BA122" s="24"/>
      <c r="BB122" s="24"/>
      <c r="BC122" s="24"/>
      <c r="BD122" s="24"/>
      <c r="BE122" s="24"/>
      <c r="BF122" s="24"/>
      <c r="BG122" s="24"/>
      <c r="BH122" s="24"/>
      <c r="BI122" s="24"/>
      <c r="BJ122" s="24"/>
      <c r="BK122" s="24"/>
      <c r="BL122" s="24"/>
      <c r="BM122" s="24"/>
      <c r="BN122" s="24"/>
      <c r="BO122" s="24"/>
      <c r="BP122" s="24"/>
      <c r="BQ122" s="24"/>
      <c r="BR122" s="24"/>
      <c r="BS122" s="24"/>
      <c r="BT122" s="24"/>
      <c r="BU122" s="24"/>
      <c r="BV122" s="24"/>
      <c r="BW122" s="24"/>
      <c r="BX122" s="24"/>
      <c r="BY122" s="24"/>
      <c r="BZ122" s="24"/>
      <c r="CA122" s="24"/>
      <c r="CB122" s="24"/>
      <c r="CC122" s="24"/>
      <c r="CD122" s="24"/>
      <c r="CE122" s="24"/>
      <c r="CF122" s="24"/>
      <c r="CG122" s="24"/>
      <c r="CH122" s="24"/>
      <c r="CI122" s="24"/>
      <c r="CJ122" s="24"/>
      <c r="CK122" s="24"/>
      <c r="CL122" s="24"/>
      <c r="CM122" s="24"/>
      <c r="CN122" s="24"/>
      <c r="CO122" s="24"/>
      <c r="CP122" s="24"/>
      <c r="CQ122" s="24"/>
      <c r="CR122" s="24"/>
      <c r="CS122" s="24"/>
      <c r="CT122" s="24"/>
      <c r="CU122" s="24"/>
      <c r="CV122" s="24"/>
      <c r="CW122" s="24"/>
      <c r="CX122" s="24"/>
      <c r="CY122" s="24"/>
      <c r="CZ122" s="24"/>
      <c r="DA122" s="24"/>
      <c r="DB122" s="24"/>
      <c r="DC122" s="24"/>
      <c r="DD122" s="24"/>
      <c r="DE122" s="24"/>
      <c r="DF122" s="24"/>
      <c r="DG122" s="24"/>
      <c r="DH122" s="24"/>
    </row>
    <row r="123" spans="1:112" ht="12.75">
      <c r="A123" s="24"/>
      <c r="B123" s="24"/>
      <c r="C123" s="24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4"/>
      <c r="AA123" s="24"/>
      <c r="AB123" s="24"/>
      <c r="AC123" s="24"/>
      <c r="AD123" s="24"/>
      <c r="AE123" s="24"/>
      <c r="AF123" s="24"/>
      <c r="AG123" s="24"/>
      <c r="AH123" s="24"/>
      <c r="AI123" s="24"/>
      <c r="AJ123" s="24"/>
      <c r="AK123" s="24"/>
      <c r="AL123" s="24"/>
      <c r="AM123" s="24"/>
      <c r="AN123" s="24"/>
      <c r="AO123" s="24"/>
      <c r="AP123" s="24"/>
      <c r="AQ123" s="24"/>
      <c r="AR123" s="24"/>
      <c r="AS123" s="24"/>
      <c r="AT123" s="24"/>
      <c r="AU123" s="24"/>
      <c r="AV123" s="24"/>
      <c r="AW123" s="24"/>
      <c r="AX123" s="24"/>
      <c r="AY123" s="24"/>
      <c r="AZ123" s="24"/>
      <c r="BA123" s="24"/>
      <c r="BB123" s="24"/>
      <c r="BC123" s="24"/>
      <c r="BD123" s="24"/>
      <c r="BE123" s="24"/>
      <c r="BF123" s="24"/>
      <c r="BG123" s="24"/>
      <c r="BH123" s="24"/>
      <c r="BI123" s="24"/>
      <c r="BJ123" s="24"/>
      <c r="BK123" s="24"/>
      <c r="BL123" s="24"/>
      <c r="BM123" s="24"/>
      <c r="BN123" s="24"/>
      <c r="BO123" s="24"/>
      <c r="BP123" s="24"/>
      <c r="BQ123" s="24"/>
      <c r="BR123" s="24"/>
      <c r="BS123" s="24"/>
      <c r="BT123" s="24"/>
      <c r="BU123" s="24"/>
      <c r="BV123" s="24"/>
      <c r="BW123" s="24"/>
      <c r="BX123" s="24"/>
      <c r="BY123" s="24"/>
      <c r="BZ123" s="24"/>
      <c r="CA123" s="24"/>
      <c r="CB123" s="24"/>
      <c r="CC123" s="24"/>
      <c r="CD123" s="24"/>
      <c r="CE123" s="24"/>
      <c r="CF123" s="24"/>
      <c r="CG123" s="24"/>
      <c r="CH123" s="24"/>
      <c r="CI123" s="24"/>
      <c r="CJ123" s="24"/>
      <c r="CK123" s="24"/>
      <c r="CL123" s="24"/>
      <c r="CM123" s="24"/>
      <c r="CN123" s="24"/>
      <c r="CO123" s="24"/>
      <c r="CP123" s="24"/>
      <c r="CQ123" s="24"/>
      <c r="CR123" s="24"/>
      <c r="CS123" s="24"/>
      <c r="CT123" s="24"/>
      <c r="CU123" s="24"/>
      <c r="CV123" s="24"/>
      <c r="CW123" s="24"/>
      <c r="CX123" s="24"/>
      <c r="CY123" s="24"/>
      <c r="CZ123" s="24"/>
      <c r="DA123" s="24"/>
      <c r="DB123" s="24"/>
      <c r="DC123" s="24"/>
      <c r="DD123" s="24"/>
      <c r="DE123" s="24"/>
      <c r="DF123" s="24"/>
      <c r="DG123" s="24"/>
      <c r="DH123" s="24"/>
    </row>
    <row r="124" spans="1:112" ht="12.75">
      <c r="A124" s="24"/>
      <c r="B124" s="24"/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  <c r="AA124" s="24"/>
      <c r="AB124" s="24"/>
      <c r="AC124" s="24"/>
      <c r="AD124" s="24"/>
      <c r="AE124" s="24"/>
      <c r="AF124" s="24"/>
      <c r="AG124" s="24"/>
      <c r="AH124" s="24"/>
      <c r="AI124" s="24"/>
      <c r="AJ124" s="24"/>
      <c r="AK124" s="24"/>
      <c r="AL124" s="24"/>
      <c r="AM124" s="24"/>
      <c r="AN124" s="24"/>
      <c r="AO124" s="24"/>
      <c r="AP124" s="24"/>
      <c r="AQ124" s="24"/>
      <c r="AR124" s="24"/>
      <c r="AS124" s="24"/>
      <c r="AT124" s="24"/>
      <c r="AU124" s="24"/>
      <c r="AV124" s="24"/>
      <c r="AW124" s="24"/>
      <c r="AX124" s="24"/>
      <c r="AY124" s="24"/>
      <c r="AZ124" s="24"/>
      <c r="BA124" s="24"/>
      <c r="BB124" s="24"/>
      <c r="BC124" s="24"/>
      <c r="BD124" s="24"/>
      <c r="BE124" s="24"/>
      <c r="BF124" s="24"/>
      <c r="BG124" s="24"/>
      <c r="BH124" s="24"/>
      <c r="BI124" s="24"/>
      <c r="BJ124" s="24"/>
      <c r="BK124" s="24"/>
      <c r="BL124" s="24"/>
      <c r="BM124" s="24"/>
      <c r="BN124" s="24"/>
      <c r="BO124" s="24"/>
      <c r="BP124" s="24"/>
      <c r="BQ124" s="24"/>
      <c r="BR124" s="24"/>
      <c r="BS124" s="24"/>
      <c r="BT124" s="24"/>
      <c r="BU124" s="24"/>
      <c r="BV124" s="24"/>
      <c r="BW124" s="24"/>
      <c r="BX124" s="24"/>
      <c r="BY124" s="24"/>
      <c r="BZ124" s="24"/>
      <c r="CA124" s="24"/>
      <c r="CB124" s="24"/>
      <c r="CC124" s="24"/>
      <c r="CD124" s="24"/>
      <c r="CE124" s="24"/>
      <c r="CF124" s="24"/>
      <c r="CG124" s="24"/>
      <c r="CH124" s="24"/>
      <c r="CI124" s="24"/>
      <c r="CJ124" s="24"/>
      <c r="CK124" s="24"/>
      <c r="CL124" s="24"/>
      <c r="CM124" s="24"/>
      <c r="CN124" s="24"/>
      <c r="CO124" s="24"/>
      <c r="CP124" s="24"/>
      <c r="CQ124" s="24"/>
      <c r="CR124" s="24"/>
      <c r="CS124" s="24"/>
      <c r="CT124" s="24"/>
      <c r="CU124" s="24"/>
      <c r="CV124" s="24"/>
      <c r="CW124" s="24"/>
      <c r="CX124" s="24"/>
      <c r="CY124" s="24"/>
      <c r="CZ124" s="24"/>
      <c r="DA124" s="24"/>
      <c r="DB124" s="24"/>
      <c r="DC124" s="24"/>
      <c r="DD124" s="24"/>
      <c r="DE124" s="24"/>
      <c r="DF124" s="24"/>
      <c r="DG124" s="24"/>
      <c r="DH124" s="24"/>
    </row>
    <row r="125" spans="1:112" ht="12.75">
      <c r="A125" s="24"/>
      <c r="B125" s="24"/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  <c r="AA125" s="24"/>
      <c r="AB125" s="24"/>
      <c r="AC125" s="24"/>
      <c r="AD125" s="24"/>
      <c r="AE125" s="24"/>
      <c r="AF125" s="24"/>
      <c r="AG125" s="24"/>
      <c r="AH125" s="24"/>
      <c r="AI125" s="24"/>
      <c r="AJ125" s="24"/>
      <c r="AK125" s="24"/>
      <c r="AL125" s="24"/>
      <c r="AM125" s="24"/>
      <c r="AN125" s="24"/>
      <c r="AO125" s="24"/>
      <c r="AP125" s="24"/>
      <c r="AQ125" s="24"/>
      <c r="AR125" s="24"/>
      <c r="AS125" s="24"/>
      <c r="AT125" s="24"/>
      <c r="AU125" s="24"/>
      <c r="AV125" s="24"/>
      <c r="AW125" s="24"/>
      <c r="AX125" s="24"/>
      <c r="AY125" s="24"/>
      <c r="AZ125" s="24"/>
      <c r="BA125" s="24"/>
      <c r="BB125" s="24"/>
      <c r="BC125" s="24"/>
      <c r="BD125" s="24"/>
      <c r="BE125" s="24"/>
      <c r="BF125" s="24"/>
      <c r="BG125" s="24"/>
      <c r="BH125" s="24"/>
      <c r="BI125" s="24"/>
      <c r="BJ125" s="24"/>
      <c r="BK125" s="24"/>
      <c r="BL125" s="24"/>
      <c r="BM125" s="24"/>
      <c r="BN125" s="24"/>
      <c r="BO125" s="24"/>
      <c r="BP125" s="24"/>
      <c r="BQ125" s="24"/>
      <c r="BR125" s="24"/>
      <c r="BS125" s="24"/>
      <c r="BT125" s="24"/>
      <c r="BU125" s="24"/>
      <c r="BV125" s="24"/>
      <c r="BW125" s="24"/>
      <c r="BX125" s="24"/>
      <c r="BY125" s="24"/>
      <c r="BZ125" s="24"/>
      <c r="CA125" s="24"/>
      <c r="CB125" s="24"/>
      <c r="CC125" s="24"/>
      <c r="CD125" s="24"/>
      <c r="CE125" s="24"/>
      <c r="CF125" s="24"/>
      <c r="CG125" s="24"/>
      <c r="CH125" s="24"/>
      <c r="CI125" s="24"/>
      <c r="CJ125" s="24"/>
      <c r="CK125" s="24"/>
      <c r="CL125" s="24"/>
      <c r="CM125" s="24"/>
      <c r="CN125" s="24"/>
      <c r="CO125" s="24"/>
      <c r="CP125" s="24"/>
      <c r="CQ125" s="24"/>
      <c r="CR125" s="24"/>
      <c r="CS125" s="24"/>
      <c r="CT125" s="24"/>
      <c r="CU125" s="24"/>
      <c r="CV125" s="24"/>
      <c r="CW125" s="24"/>
      <c r="CX125" s="24"/>
      <c r="CY125" s="24"/>
      <c r="CZ125" s="24"/>
      <c r="DA125" s="24"/>
      <c r="DB125" s="24"/>
      <c r="DC125" s="24"/>
      <c r="DD125" s="24"/>
      <c r="DE125" s="24"/>
      <c r="DF125" s="24"/>
      <c r="DG125" s="24"/>
      <c r="DH125" s="24"/>
    </row>
    <row r="126" spans="1:112" ht="12.75">
      <c r="A126" s="24"/>
      <c r="B126" s="24"/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24"/>
      <c r="AA126" s="24"/>
      <c r="AB126" s="24"/>
      <c r="AC126" s="24"/>
      <c r="AD126" s="24"/>
      <c r="AE126" s="24"/>
      <c r="AF126" s="24"/>
      <c r="AG126" s="24"/>
      <c r="AH126" s="24"/>
      <c r="AI126" s="24"/>
      <c r="AJ126" s="24"/>
      <c r="AK126" s="24"/>
      <c r="AL126" s="24"/>
      <c r="AM126" s="24"/>
      <c r="AN126" s="24"/>
      <c r="AO126" s="24"/>
      <c r="AP126" s="24"/>
      <c r="AQ126" s="24"/>
      <c r="AR126" s="24"/>
      <c r="AS126" s="24"/>
      <c r="AT126" s="24"/>
      <c r="AU126" s="24"/>
      <c r="AV126" s="24"/>
      <c r="AW126" s="24"/>
      <c r="AX126" s="24"/>
      <c r="AY126" s="24"/>
      <c r="AZ126" s="24"/>
      <c r="BA126" s="24"/>
      <c r="BB126" s="24"/>
      <c r="BC126" s="24"/>
      <c r="BD126" s="24"/>
      <c r="BE126" s="24"/>
      <c r="BF126" s="24"/>
      <c r="BG126" s="24"/>
      <c r="BH126" s="24"/>
      <c r="BI126" s="24"/>
      <c r="BJ126" s="24"/>
      <c r="BK126" s="24"/>
      <c r="BL126" s="24"/>
      <c r="BM126" s="24"/>
      <c r="BN126" s="24"/>
      <c r="BO126" s="24"/>
      <c r="BP126" s="24"/>
      <c r="BQ126" s="24"/>
      <c r="BR126" s="24"/>
      <c r="BS126" s="24"/>
      <c r="BT126" s="24"/>
      <c r="BU126" s="24"/>
      <c r="BV126" s="24"/>
      <c r="BW126" s="24"/>
      <c r="BX126" s="24"/>
      <c r="BY126" s="24"/>
      <c r="BZ126" s="24"/>
      <c r="CA126" s="24"/>
      <c r="CB126" s="24"/>
      <c r="CC126" s="24"/>
      <c r="CD126" s="24"/>
      <c r="CE126" s="24"/>
      <c r="CF126" s="24"/>
      <c r="CG126" s="24"/>
      <c r="CH126" s="24"/>
      <c r="CI126" s="24"/>
      <c r="CJ126" s="24"/>
      <c r="CK126" s="24"/>
      <c r="CL126" s="24"/>
      <c r="CM126" s="24"/>
      <c r="CN126" s="24"/>
      <c r="CO126" s="24"/>
      <c r="CP126" s="24"/>
      <c r="CQ126" s="24"/>
      <c r="CR126" s="24"/>
      <c r="CS126" s="24"/>
      <c r="CT126" s="24"/>
      <c r="CU126" s="24"/>
      <c r="CV126" s="24"/>
      <c r="CW126" s="24"/>
      <c r="CX126" s="24"/>
      <c r="CY126" s="24"/>
      <c r="CZ126" s="24"/>
      <c r="DA126" s="24"/>
      <c r="DB126" s="24"/>
      <c r="DC126" s="24"/>
      <c r="DD126" s="24"/>
      <c r="DE126" s="24"/>
      <c r="DF126" s="24"/>
      <c r="DG126" s="24"/>
      <c r="DH126" s="24"/>
    </row>
    <row r="127" spans="1:112" ht="12.75">
      <c r="A127" s="24"/>
      <c r="B127" s="24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  <c r="AE127" s="24"/>
      <c r="AF127" s="24"/>
      <c r="AG127" s="24"/>
      <c r="AH127" s="24"/>
      <c r="AI127" s="24"/>
      <c r="AJ127" s="24"/>
      <c r="AK127" s="24"/>
      <c r="AL127" s="24"/>
      <c r="AM127" s="24"/>
      <c r="AN127" s="24"/>
      <c r="AO127" s="24"/>
      <c r="AP127" s="24"/>
      <c r="AQ127" s="24"/>
      <c r="AR127" s="24"/>
      <c r="AS127" s="24"/>
      <c r="AT127" s="24"/>
      <c r="AU127" s="24"/>
      <c r="AV127" s="24"/>
      <c r="AW127" s="24"/>
      <c r="AX127" s="24"/>
      <c r="AY127" s="24"/>
      <c r="AZ127" s="24"/>
      <c r="BA127" s="24"/>
      <c r="BB127" s="24"/>
      <c r="BC127" s="24"/>
      <c r="BD127" s="24"/>
      <c r="BE127" s="24"/>
      <c r="BF127" s="24"/>
      <c r="BG127" s="24"/>
      <c r="BH127" s="24"/>
      <c r="BI127" s="24"/>
      <c r="BJ127" s="24"/>
      <c r="BK127" s="24"/>
      <c r="BL127" s="24"/>
      <c r="BM127" s="24"/>
      <c r="BN127" s="24"/>
      <c r="BO127" s="24"/>
      <c r="BP127" s="24"/>
      <c r="BQ127" s="24"/>
      <c r="BR127" s="24"/>
      <c r="BS127" s="24"/>
      <c r="BT127" s="24"/>
      <c r="BU127" s="24"/>
      <c r="BV127" s="24"/>
      <c r="BW127" s="24"/>
      <c r="BX127" s="24"/>
      <c r="BY127" s="24"/>
      <c r="BZ127" s="24"/>
      <c r="CA127" s="24"/>
      <c r="CB127" s="24"/>
      <c r="CC127" s="24"/>
      <c r="CD127" s="24"/>
      <c r="CE127" s="24"/>
      <c r="CF127" s="24"/>
      <c r="CG127" s="24"/>
      <c r="CH127" s="24"/>
      <c r="CI127" s="24"/>
      <c r="CJ127" s="24"/>
      <c r="CK127" s="24"/>
      <c r="CL127" s="24"/>
      <c r="CM127" s="24"/>
      <c r="CN127" s="24"/>
      <c r="CO127" s="24"/>
      <c r="CP127" s="24"/>
      <c r="CQ127" s="24"/>
      <c r="CR127" s="24"/>
      <c r="CS127" s="24"/>
      <c r="CT127" s="24"/>
      <c r="CU127" s="24"/>
      <c r="CV127" s="24"/>
      <c r="CW127" s="24"/>
      <c r="CX127" s="24"/>
      <c r="CY127" s="24"/>
      <c r="CZ127" s="24"/>
      <c r="DA127" s="24"/>
      <c r="DB127" s="24"/>
      <c r="DC127" s="24"/>
      <c r="DD127" s="24"/>
      <c r="DE127" s="24"/>
      <c r="DF127" s="24"/>
      <c r="DG127" s="24"/>
      <c r="DH127" s="24"/>
    </row>
    <row r="128" spans="1:112" ht="12.75">
      <c r="A128" s="24"/>
      <c r="B128" s="24"/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  <c r="AA128" s="24"/>
      <c r="AB128" s="24"/>
      <c r="AC128" s="24"/>
      <c r="AD128" s="24"/>
      <c r="AE128" s="24"/>
      <c r="AF128" s="24"/>
      <c r="AG128" s="24"/>
      <c r="AH128" s="24"/>
      <c r="AI128" s="24"/>
      <c r="AJ128" s="24"/>
      <c r="AK128" s="24"/>
      <c r="AL128" s="24"/>
      <c r="AM128" s="24"/>
      <c r="AN128" s="24"/>
      <c r="AO128" s="24"/>
      <c r="AP128" s="24"/>
      <c r="AQ128" s="24"/>
      <c r="AR128" s="24"/>
      <c r="AS128" s="24"/>
      <c r="AT128" s="24"/>
      <c r="AU128" s="24"/>
      <c r="AV128" s="24"/>
      <c r="AW128" s="24"/>
      <c r="AX128" s="24"/>
      <c r="AY128" s="24"/>
      <c r="AZ128" s="24"/>
      <c r="BA128" s="24"/>
      <c r="BB128" s="24"/>
      <c r="BC128" s="24"/>
      <c r="BD128" s="24"/>
      <c r="BE128" s="24"/>
      <c r="BF128" s="24"/>
      <c r="BG128" s="24"/>
      <c r="BH128" s="24"/>
      <c r="BI128" s="24"/>
      <c r="BJ128" s="24"/>
      <c r="BK128" s="24"/>
      <c r="BL128" s="24"/>
      <c r="BM128" s="24"/>
      <c r="BN128" s="24"/>
      <c r="BO128" s="24"/>
      <c r="BP128" s="24"/>
      <c r="BQ128" s="24"/>
      <c r="BR128" s="24"/>
      <c r="BS128" s="24"/>
      <c r="BT128" s="24"/>
      <c r="BU128" s="24"/>
      <c r="BV128" s="24"/>
      <c r="BW128" s="24"/>
      <c r="BX128" s="24"/>
      <c r="BY128" s="24"/>
      <c r="BZ128" s="24"/>
      <c r="CA128" s="24"/>
      <c r="CB128" s="24"/>
      <c r="CC128" s="24"/>
      <c r="CD128" s="24"/>
      <c r="CE128" s="24"/>
      <c r="CF128" s="24"/>
      <c r="CG128" s="24"/>
      <c r="CH128" s="24"/>
      <c r="CI128" s="24"/>
      <c r="CJ128" s="24"/>
      <c r="CK128" s="24"/>
      <c r="CL128" s="24"/>
      <c r="CM128" s="24"/>
      <c r="CN128" s="24"/>
      <c r="CO128" s="24"/>
      <c r="CP128" s="24"/>
      <c r="CQ128" s="24"/>
      <c r="CR128" s="24"/>
      <c r="CS128" s="24"/>
      <c r="CT128" s="24"/>
      <c r="CU128" s="24"/>
      <c r="CV128" s="24"/>
      <c r="CW128" s="24"/>
      <c r="CX128" s="24"/>
      <c r="CY128" s="24"/>
      <c r="CZ128" s="24"/>
      <c r="DA128" s="24"/>
      <c r="DB128" s="24"/>
      <c r="DC128" s="24"/>
      <c r="DD128" s="24"/>
      <c r="DE128" s="24"/>
      <c r="DF128" s="24"/>
      <c r="DG128" s="24"/>
      <c r="DH128" s="24"/>
    </row>
    <row r="129" spans="1:112" ht="12.75">
      <c r="A129" s="24"/>
      <c r="B129" s="24"/>
      <c r="C129" s="24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  <c r="AA129" s="24"/>
      <c r="AB129" s="24"/>
      <c r="AC129" s="24"/>
      <c r="AD129" s="24"/>
      <c r="AE129" s="24"/>
      <c r="AF129" s="24"/>
      <c r="AG129" s="24"/>
      <c r="AH129" s="24"/>
      <c r="AI129" s="24"/>
      <c r="AJ129" s="24"/>
      <c r="AK129" s="24"/>
      <c r="AL129" s="24"/>
      <c r="AM129" s="24"/>
      <c r="AN129" s="24"/>
      <c r="AO129" s="24"/>
      <c r="AP129" s="24"/>
      <c r="AQ129" s="24"/>
      <c r="AR129" s="24"/>
      <c r="AS129" s="24"/>
      <c r="AT129" s="24"/>
      <c r="AU129" s="24"/>
      <c r="AV129" s="24"/>
      <c r="AW129" s="24"/>
      <c r="AX129" s="24"/>
      <c r="AY129" s="24"/>
      <c r="AZ129" s="24"/>
      <c r="BA129" s="24"/>
      <c r="BB129" s="24"/>
      <c r="BC129" s="24"/>
      <c r="BD129" s="24"/>
      <c r="BE129" s="24"/>
      <c r="BF129" s="24"/>
      <c r="BG129" s="24"/>
      <c r="BH129" s="24"/>
      <c r="BI129" s="24"/>
      <c r="BJ129" s="24"/>
      <c r="BK129" s="24"/>
      <c r="BL129" s="24"/>
      <c r="BM129" s="24"/>
      <c r="BN129" s="24"/>
      <c r="BO129" s="24"/>
      <c r="BP129" s="24"/>
      <c r="BQ129" s="24"/>
      <c r="BR129" s="24"/>
      <c r="BS129" s="24"/>
      <c r="BT129" s="24"/>
      <c r="BU129" s="24"/>
      <c r="BV129" s="24"/>
      <c r="BW129" s="24"/>
      <c r="BX129" s="24"/>
      <c r="BY129" s="24"/>
      <c r="BZ129" s="24"/>
      <c r="CA129" s="24"/>
      <c r="CB129" s="24"/>
      <c r="CC129" s="24"/>
      <c r="CD129" s="24"/>
      <c r="CE129" s="24"/>
      <c r="CF129" s="24"/>
      <c r="CG129" s="24"/>
      <c r="CH129" s="24"/>
      <c r="CI129" s="24"/>
      <c r="CJ129" s="24"/>
      <c r="CK129" s="24"/>
      <c r="CL129" s="24"/>
      <c r="CM129" s="24"/>
      <c r="CN129" s="24"/>
      <c r="CO129" s="24"/>
      <c r="CP129" s="24"/>
      <c r="CQ129" s="24"/>
      <c r="CR129" s="24"/>
      <c r="CS129" s="24"/>
      <c r="CT129" s="24"/>
      <c r="CU129" s="24"/>
      <c r="CV129" s="24"/>
      <c r="CW129" s="24"/>
      <c r="CX129" s="24"/>
      <c r="CY129" s="24"/>
      <c r="CZ129" s="24"/>
      <c r="DA129" s="24"/>
      <c r="DB129" s="24"/>
      <c r="DC129" s="24"/>
      <c r="DD129" s="24"/>
      <c r="DE129" s="24"/>
      <c r="DF129" s="24"/>
      <c r="DG129" s="24"/>
      <c r="DH129" s="24"/>
    </row>
    <row r="130" spans="1:112" ht="12.75">
      <c r="A130" s="24"/>
      <c r="B130" s="24"/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  <c r="AA130" s="24"/>
      <c r="AB130" s="24"/>
      <c r="AC130" s="24"/>
      <c r="AD130" s="24"/>
      <c r="AE130" s="24"/>
      <c r="AF130" s="24"/>
      <c r="AG130" s="24"/>
      <c r="AH130" s="24"/>
      <c r="AI130" s="24"/>
      <c r="AJ130" s="24"/>
      <c r="AK130" s="24"/>
      <c r="AL130" s="24"/>
      <c r="AM130" s="24"/>
      <c r="AN130" s="24"/>
      <c r="AO130" s="24"/>
      <c r="AP130" s="24"/>
      <c r="AQ130" s="24"/>
      <c r="AR130" s="24"/>
      <c r="AS130" s="24"/>
      <c r="AT130" s="24"/>
      <c r="AU130" s="24"/>
      <c r="AV130" s="24"/>
      <c r="AW130" s="24"/>
      <c r="AX130" s="24"/>
      <c r="AY130" s="24"/>
      <c r="AZ130" s="24"/>
      <c r="BA130" s="24"/>
      <c r="BB130" s="24"/>
      <c r="BC130" s="24"/>
      <c r="BD130" s="24"/>
      <c r="BE130" s="24"/>
      <c r="BF130" s="24"/>
      <c r="BG130" s="24"/>
      <c r="BH130" s="24"/>
      <c r="BI130" s="24"/>
      <c r="BJ130" s="24"/>
      <c r="BK130" s="24"/>
      <c r="BL130" s="24"/>
      <c r="BM130" s="24"/>
      <c r="BN130" s="24"/>
      <c r="BO130" s="24"/>
      <c r="BP130" s="24"/>
      <c r="BQ130" s="24"/>
      <c r="BR130" s="24"/>
      <c r="BS130" s="24"/>
      <c r="BT130" s="24"/>
      <c r="BU130" s="24"/>
      <c r="BV130" s="24"/>
      <c r="BW130" s="24"/>
      <c r="BX130" s="24"/>
      <c r="BY130" s="24"/>
      <c r="BZ130" s="24"/>
      <c r="CA130" s="24"/>
      <c r="CB130" s="24"/>
      <c r="CC130" s="24"/>
      <c r="CD130" s="24"/>
      <c r="CE130" s="24"/>
      <c r="CF130" s="24"/>
      <c r="CG130" s="24"/>
      <c r="CH130" s="24"/>
      <c r="CI130" s="24"/>
      <c r="CJ130" s="24"/>
      <c r="CK130" s="24"/>
      <c r="CL130" s="24"/>
      <c r="CM130" s="24"/>
      <c r="CN130" s="24"/>
      <c r="CO130" s="24"/>
      <c r="CP130" s="24"/>
      <c r="CQ130" s="24"/>
      <c r="CR130" s="24"/>
      <c r="CS130" s="24"/>
      <c r="CT130" s="24"/>
      <c r="CU130" s="24"/>
      <c r="CV130" s="24"/>
      <c r="CW130" s="24"/>
      <c r="CX130" s="24"/>
      <c r="CY130" s="24"/>
      <c r="CZ130" s="24"/>
      <c r="DA130" s="24"/>
      <c r="DB130" s="24"/>
      <c r="DC130" s="24"/>
      <c r="DD130" s="24"/>
      <c r="DE130" s="24"/>
      <c r="DF130" s="24"/>
      <c r="DG130" s="24"/>
      <c r="DH130" s="24"/>
    </row>
    <row r="131" spans="1:112" ht="12.75">
      <c r="A131" s="24"/>
      <c r="B131" s="24"/>
      <c r="C131" s="24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  <c r="Z131" s="24"/>
      <c r="AA131" s="24"/>
      <c r="AB131" s="24"/>
      <c r="AC131" s="24"/>
      <c r="AD131" s="24"/>
      <c r="AE131" s="24"/>
      <c r="AF131" s="24"/>
      <c r="AG131" s="24"/>
      <c r="AH131" s="24"/>
      <c r="AI131" s="24"/>
      <c r="AJ131" s="24"/>
      <c r="AK131" s="24"/>
      <c r="AL131" s="24"/>
      <c r="AM131" s="24"/>
      <c r="AN131" s="24"/>
      <c r="AO131" s="24"/>
      <c r="AP131" s="24"/>
      <c r="AQ131" s="24"/>
      <c r="AR131" s="24"/>
      <c r="AS131" s="24"/>
      <c r="AT131" s="24"/>
      <c r="AU131" s="24"/>
      <c r="AV131" s="24"/>
      <c r="AW131" s="24"/>
      <c r="AX131" s="24"/>
      <c r="AY131" s="24"/>
      <c r="AZ131" s="24"/>
      <c r="BA131" s="24"/>
      <c r="BB131" s="24"/>
      <c r="BC131" s="24"/>
      <c r="BD131" s="24"/>
      <c r="BE131" s="24"/>
      <c r="BF131" s="24"/>
      <c r="BG131" s="24"/>
      <c r="BH131" s="24"/>
      <c r="BI131" s="24"/>
      <c r="BJ131" s="24"/>
      <c r="BK131" s="24"/>
      <c r="BL131" s="24"/>
      <c r="BM131" s="24"/>
      <c r="BN131" s="24"/>
      <c r="BO131" s="24"/>
      <c r="BP131" s="24"/>
      <c r="BQ131" s="24"/>
      <c r="BR131" s="24"/>
      <c r="BS131" s="24"/>
      <c r="BT131" s="24"/>
      <c r="BU131" s="24"/>
      <c r="BV131" s="24"/>
      <c r="BW131" s="24"/>
      <c r="BX131" s="24"/>
      <c r="BY131" s="24"/>
      <c r="BZ131" s="24"/>
      <c r="CA131" s="24"/>
      <c r="CB131" s="24"/>
      <c r="CC131" s="24"/>
      <c r="CD131" s="24"/>
      <c r="CE131" s="24"/>
      <c r="CF131" s="24"/>
      <c r="CG131" s="24"/>
      <c r="CH131" s="24"/>
      <c r="CI131" s="24"/>
      <c r="CJ131" s="24"/>
      <c r="CK131" s="24"/>
      <c r="CL131" s="24"/>
      <c r="CM131" s="24"/>
      <c r="CN131" s="24"/>
      <c r="CO131" s="24"/>
      <c r="CP131" s="24"/>
      <c r="CQ131" s="24"/>
      <c r="CR131" s="24"/>
      <c r="CS131" s="24"/>
      <c r="CT131" s="24"/>
      <c r="CU131" s="24"/>
      <c r="CV131" s="24"/>
      <c r="CW131" s="24"/>
      <c r="CX131" s="24"/>
      <c r="CY131" s="24"/>
      <c r="CZ131" s="24"/>
      <c r="DA131" s="24"/>
      <c r="DB131" s="24"/>
      <c r="DC131" s="24"/>
      <c r="DD131" s="24"/>
      <c r="DE131" s="24"/>
      <c r="DF131" s="24"/>
      <c r="DG131" s="24"/>
      <c r="DH131" s="24"/>
    </row>
    <row r="132" spans="1:112" ht="12.75">
      <c r="A132" s="24"/>
      <c r="B132" s="24"/>
      <c r="C132" s="24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4"/>
      <c r="Z132" s="24"/>
      <c r="AA132" s="24"/>
      <c r="AB132" s="24"/>
      <c r="AC132" s="24"/>
      <c r="AD132" s="24"/>
      <c r="AE132" s="24"/>
      <c r="AF132" s="24"/>
      <c r="AG132" s="24"/>
      <c r="AH132" s="24"/>
      <c r="AI132" s="24"/>
      <c r="AJ132" s="24"/>
      <c r="AK132" s="24"/>
      <c r="AL132" s="24"/>
      <c r="AM132" s="24"/>
      <c r="AN132" s="24"/>
      <c r="AO132" s="24"/>
      <c r="AP132" s="24"/>
      <c r="AQ132" s="24"/>
      <c r="AR132" s="24"/>
      <c r="AS132" s="24"/>
      <c r="AT132" s="24"/>
      <c r="AU132" s="24"/>
      <c r="AV132" s="24"/>
      <c r="AW132" s="24"/>
      <c r="AX132" s="24"/>
      <c r="AY132" s="24"/>
      <c r="AZ132" s="24"/>
      <c r="BA132" s="24"/>
      <c r="BB132" s="24"/>
      <c r="BC132" s="24"/>
      <c r="BD132" s="24"/>
      <c r="BE132" s="24"/>
      <c r="BF132" s="24"/>
      <c r="BG132" s="24"/>
      <c r="BH132" s="24"/>
      <c r="BI132" s="24"/>
      <c r="BJ132" s="24"/>
      <c r="BK132" s="24"/>
      <c r="BL132" s="24"/>
      <c r="BM132" s="24"/>
      <c r="BN132" s="24"/>
      <c r="BO132" s="24"/>
      <c r="BP132" s="24"/>
      <c r="BQ132" s="24"/>
      <c r="BR132" s="24"/>
      <c r="BS132" s="24"/>
      <c r="BT132" s="24"/>
      <c r="BU132" s="24"/>
      <c r="BV132" s="24"/>
      <c r="BW132" s="24"/>
      <c r="BX132" s="24"/>
      <c r="BY132" s="24"/>
      <c r="BZ132" s="24"/>
      <c r="CA132" s="24"/>
      <c r="CB132" s="24"/>
      <c r="CC132" s="24"/>
      <c r="CD132" s="24"/>
      <c r="CE132" s="24"/>
      <c r="CF132" s="24"/>
      <c r="CG132" s="24"/>
      <c r="CH132" s="24"/>
      <c r="CI132" s="24"/>
      <c r="CJ132" s="24"/>
      <c r="CK132" s="24"/>
      <c r="CL132" s="24"/>
      <c r="CM132" s="24"/>
      <c r="CN132" s="24"/>
      <c r="CO132" s="24"/>
      <c r="CP132" s="24"/>
      <c r="CQ132" s="24"/>
      <c r="CR132" s="24"/>
      <c r="CS132" s="24"/>
      <c r="CT132" s="24"/>
      <c r="CU132" s="24"/>
      <c r="CV132" s="24"/>
      <c r="CW132" s="24"/>
      <c r="CX132" s="24"/>
      <c r="CY132" s="24"/>
      <c r="CZ132" s="24"/>
      <c r="DA132" s="24"/>
      <c r="DB132" s="24"/>
      <c r="DC132" s="24"/>
      <c r="DD132" s="24"/>
      <c r="DE132" s="24"/>
      <c r="DF132" s="24"/>
      <c r="DG132" s="24"/>
      <c r="DH132" s="24"/>
    </row>
    <row r="133" spans="1:112" ht="12.75">
      <c r="A133" s="24"/>
      <c r="B133" s="24"/>
      <c r="C133" s="24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Z133" s="24"/>
      <c r="AA133" s="24"/>
      <c r="AB133" s="24"/>
      <c r="AC133" s="24"/>
      <c r="AD133" s="24"/>
      <c r="AE133" s="24"/>
      <c r="AF133" s="24"/>
      <c r="AG133" s="24"/>
      <c r="AH133" s="24"/>
      <c r="AI133" s="24"/>
      <c r="AJ133" s="24"/>
      <c r="AK133" s="24"/>
      <c r="AL133" s="24"/>
      <c r="AM133" s="24"/>
      <c r="AN133" s="24"/>
      <c r="AO133" s="24"/>
      <c r="AP133" s="24"/>
      <c r="AQ133" s="24"/>
      <c r="AR133" s="24"/>
      <c r="AS133" s="24"/>
      <c r="AT133" s="24"/>
      <c r="AU133" s="24"/>
      <c r="AV133" s="24"/>
      <c r="AW133" s="24"/>
      <c r="AX133" s="24"/>
      <c r="AY133" s="24"/>
      <c r="AZ133" s="24"/>
      <c r="BA133" s="24"/>
      <c r="BB133" s="24"/>
      <c r="BC133" s="24"/>
      <c r="BD133" s="24"/>
      <c r="BE133" s="24"/>
      <c r="BF133" s="24"/>
      <c r="BG133" s="24"/>
      <c r="BH133" s="24"/>
      <c r="BI133" s="24"/>
      <c r="BJ133" s="24"/>
      <c r="BK133" s="24"/>
      <c r="BL133" s="24"/>
      <c r="BM133" s="24"/>
      <c r="BN133" s="24"/>
      <c r="BO133" s="24"/>
      <c r="BP133" s="24"/>
      <c r="BQ133" s="24"/>
      <c r="BR133" s="24"/>
      <c r="BS133" s="24"/>
      <c r="BT133" s="24"/>
      <c r="BU133" s="24"/>
      <c r="BV133" s="24"/>
      <c r="BW133" s="24"/>
      <c r="BX133" s="24"/>
      <c r="BY133" s="24"/>
      <c r="BZ133" s="24"/>
      <c r="CA133" s="24"/>
      <c r="CB133" s="24"/>
      <c r="CC133" s="24"/>
      <c r="CD133" s="24"/>
      <c r="CE133" s="24"/>
      <c r="CF133" s="24"/>
      <c r="CG133" s="24"/>
      <c r="CH133" s="24"/>
      <c r="CI133" s="24"/>
      <c r="CJ133" s="24"/>
      <c r="CK133" s="24"/>
      <c r="CL133" s="24"/>
      <c r="CM133" s="24"/>
      <c r="CN133" s="24"/>
      <c r="CO133" s="24"/>
      <c r="CP133" s="24"/>
      <c r="CQ133" s="24"/>
      <c r="CR133" s="24"/>
      <c r="CS133" s="24"/>
      <c r="CT133" s="24"/>
      <c r="CU133" s="24"/>
      <c r="CV133" s="24"/>
      <c r="CW133" s="24"/>
      <c r="CX133" s="24"/>
      <c r="CY133" s="24"/>
      <c r="CZ133" s="24"/>
      <c r="DA133" s="24"/>
      <c r="DB133" s="24"/>
      <c r="DC133" s="24"/>
      <c r="DD133" s="24"/>
      <c r="DE133" s="24"/>
      <c r="DF133" s="24"/>
      <c r="DG133" s="24"/>
      <c r="DH133" s="24"/>
    </row>
    <row r="134" spans="1:112" ht="12.75">
      <c r="A134" s="24"/>
      <c r="B134" s="24"/>
      <c r="C134" s="24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  <c r="AA134" s="24"/>
      <c r="AB134" s="24"/>
      <c r="AC134" s="24"/>
      <c r="AD134" s="24"/>
      <c r="AE134" s="24"/>
      <c r="AF134" s="24"/>
      <c r="AG134" s="24"/>
      <c r="AH134" s="24"/>
      <c r="AI134" s="24"/>
      <c r="AJ134" s="24"/>
      <c r="AK134" s="24"/>
      <c r="AL134" s="24"/>
      <c r="AM134" s="24"/>
      <c r="AN134" s="24"/>
      <c r="AO134" s="24"/>
      <c r="AP134" s="24"/>
      <c r="AQ134" s="24"/>
      <c r="AR134" s="24"/>
      <c r="AS134" s="24"/>
      <c r="AT134" s="24"/>
      <c r="AU134" s="24"/>
      <c r="AV134" s="24"/>
      <c r="AW134" s="24"/>
      <c r="AX134" s="24"/>
      <c r="AY134" s="24"/>
      <c r="AZ134" s="24"/>
      <c r="BA134" s="24"/>
      <c r="BB134" s="24"/>
      <c r="BC134" s="24"/>
      <c r="BD134" s="24"/>
      <c r="BE134" s="24"/>
      <c r="BF134" s="24"/>
      <c r="BG134" s="24"/>
      <c r="BH134" s="24"/>
      <c r="BI134" s="24"/>
      <c r="BJ134" s="24"/>
      <c r="BK134" s="24"/>
      <c r="BL134" s="24"/>
      <c r="BM134" s="24"/>
      <c r="BN134" s="24"/>
      <c r="BO134" s="24"/>
      <c r="BP134" s="24"/>
      <c r="BQ134" s="24"/>
      <c r="BR134" s="24"/>
      <c r="BS134" s="24"/>
      <c r="BT134" s="24"/>
      <c r="BU134" s="24"/>
      <c r="BV134" s="24"/>
      <c r="BW134" s="24"/>
      <c r="BX134" s="24"/>
      <c r="BY134" s="24"/>
      <c r="BZ134" s="24"/>
      <c r="CA134" s="24"/>
      <c r="CB134" s="24"/>
      <c r="CC134" s="24"/>
      <c r="CD134" s="24"/>
      <c r="CE134" s="24"/>
      <c r="CF134" s="24"/>
      <c r="CG134" s="24"/>
      <c r="CH134" s="24"/>
      <c r="CI134" s="24"/>
      <c r="CJ134" s="24"/>
      <c r="CK134" s="24"/>
      <c r="CL134" s="24"/>
      <c r="CM134" s="24"/>
      <c r="CN134" s="24"/>
      <c r="CO134" s="24"/>
      <c r="CP134" s="24"/>
      <c r="CQ134" s="24"/>
      <c r="CR134" s="24"/>
      <c r="CS134" s="24"/>
      <c r="CT134" s="24"/>
      <c r="CU134" s="24"/>
      <c r="CV134" s="24"/>
      <c r="CW134" s="24"/>
      <c r="CX134" s="24"/>
      <c r="CY134" s="24"/>
      <c r="CZ134" s="24"/>
      <c r="DA134" s="24"/>
      <c r="DB134" s="24"/>
      <c r="DC134" s="24"/>
      <c r="DD134" s="24"/>
      <c r="DE134" s="24"/>
      <c r="DF134" s="24"/>
      <c r="DG134" s="24"/>
      <c r="DH134" s="24"/>
    </row>
    <row r="135" spans="1:112" ht="12.75">
      <c r="A135" s="24"/>
      <c r="B135" s="24"/>
      <c r="C135" s="24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  <c r="Z135" s="24"/>
      <c r="AA135" s="24"/>
      <c r="AB135" s="24"/>
      <c r="AC135" s="24"/>
      <c r="AD135" s="24"/>
      <c r="AE135" s="24"/>
      <c r="AF135" s="24"/>
      <c r="AG135" s="24"/>
      <c r="AH135" s="24"/>
      <c r="AI135" s="24"/>
      <c r="AJ135" s="24"/>
      <c r="AK135" s="24"/>
      <c r="AL135" s="24"/>
      <c r="AM135" s="24"/>
      <c r="AN135" s="24"/>
      <c r="AO135" s="24"/>
      <c r="AP135" s="24"/>
      <c r="AQ135" s="24"/>
      <c r="AR135" s="24"/>
      <c r="AS135" s="24"/>
      <c r="AT135" s="24"/>
      <c r="AU135" s="24"/>
      <c r="AV135" s="24"/>
      <c r="AW135" s="24"/>
      <c r="AX135" s="24"/>
      <c r="AY135" s="24"/>
      <c r="AZ135" s="24"/>
      <c r="BA135" s="24"/>
      <c r="BB135" s="24"/>
      <c r="BC135" s="24"/>
      <c r="BD135" s="24"/>
      <c r="BE135" s="24"/>
      <c r="BF135" s="24"/>
      <c r="BG135" s="24"/>
      <c r="BH135" s="24"/>
      <c r="BI135" s="24"/>
      <c r="BJ135" s="24"/>
      <c r="BK135" s="24"/>
      <c r="BL135" s="24"/>
      <c r="BM135" s="24"/>
      <c r="BN135" s="24"/>
      <c r="BO135" s="24"/>
      <c r="BP135" s="24"/>
      <c r="BQ135" s="24"/>
      <c r="BR135" s="24"/>
      <c r="BS135" s="24"/>
      <c r="BT135" s="24"/>
      <c r="BU135" s="24"/>
      <c r="BV135" s="24"/>
      <c r="BW135" s="24"/>
      <c r="BX135" s="24"/>
      <c r="BY135" s="24"/>
      <c r="BZ135" s="24"/>
      <c r="CA135" s="24"/>
      <c r="CB135" s="24"/>
      <c r="CC135" s="24"/>
      <c r="CD135" s="24"/>
      <c r="CE135" s="24"/>
      <c r="CF135" s="24"/>
      <c r="CG135" s="24"/>
      <c r="CH135" s="24"/>
      <c r="CI135" s="24"/>
      <c r="CJ135" s="24"/>
      <c r="CK135" s="24"/>
      <c r="CL135" s="24"/>
      <c r="CM135" s="24"/>
      <c r="CN135" s="24"/>
      <c r="CO135" s="24"/>
      <c r="CP135" s="24"/>
      <c r="CQ135" s="24"/>
      <c r="CR135" s="24"/>
      <c r="CS135" s="24"/>
      <c r="CT135" s="24"/>
      <c r="CU135" s="24"/>
      <c r="CV135" s="24"/>
      <c r="CW135" s="24"/>
      <c r="CX135" s="24"/>
      <c r="CY135" s="24"/>
      <c r="CZ135" s="24"/>
      <c r="DA135" s="24"/>
      <c r="DB135" s="24"/>
      <c r="DC135" s="24"/>
      <c r="DD135" s="24"/>
      <c r="DE135" s="24"/>
      <c r="DF135" s="24"/>
      <c r="DG135" s="24"/>
      <c r="DH135" s="24"/>
    </row>
    <row r="136" spans="1:112" ht="12.75">
      <c r="A136" s="24"/>
      <c r="B136" s="24"/>
      <c r="C136" s="24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4"/>
      <c r="Z136" s="24"/>
      <c r="AA136" s="24"/>
      <c r="AB136" s="24"/>
      <c r="AC136" s="24"/>
      <c r="AD136" s="24"/>
      <c r="AE136" s="24"/>
      <c r="AF136" s="24"/>
      <c r="AG136" s="24"/>
      <c r="AH136" s="24"/>
      <c r="AI136" s="24"/>
      <c r="AJ136" s="24"/>
      <c r="AK136" s="24"/>
      <c r="AL136" s="24"/>
      <c r="AM136" s="24"/>
      <c r="AN136" s="24"/>
      <c r="AO136" s="24"/>
      <c r="AP136" s="24"/>
      <c r="AQ136" s="24"/>
      <c r="AR136" s="24"/>
      <c r="AS136" s="24"/>
      <c r="AT136" s="24"/>
      <c r="AU136" s="24"/>
      <c r="AV136" s="24"/>
      <c r="AW136" s="24"/>
      <c r="AX136" s="24"/>
      <c r="AY136" s="24"/>
      <c r="AZ136" s="24"/>
      <c r="BA136" s="24"/>
      <c r="BB136" s="24"/>
      <c r="BC136" s="24"/>
      <c r="BD136" s="24"/>
      <c r="BE136" s="24"/>
      <c r="BF136" s="24"/>
      <c r="BG136" s="24"/>
      <c r="BH136" s="24"/>
      <c r="BI136" s="24"/>
      <c r="BJ136" s="24"/>
      <c r="BK136" s="24"/>
      <c r="BL136" s="24"/>
      <c r="BM136" s="24"/>
      <c r="BN136" s="24"/>
      <c r="BO136" s="24"/>
      <c r="BP136" s="24"/>
      <c r="BQ136" s="24"/>
      <c r="BR136" s="24"/>
      <c r="BS136" s="24"/>
      <c r="BT136" s="24"/>
      <c r="BU136" s="24"/>
      <c r="BV136" s="24"/>
      <c r="BW136" s="24"/>
      <c r="BX136" s="24"/>
      <c r="BY136" s="24"/>
      <c r="BZ136" s="24"/>
      <c r="CA136" s="24"/>
      <c r="CB136" s="24"/>
      <c r="CC136" s="24"/>
      <c r="CD136" s="24"/>
      <c r="CE136" s="24"/>
      <c r="CF136" s="24"/>
      <c r="CG136" s="24"/>
      <c r="CH136" s="24"/>
      <c r="CI136" s="24"/>
      <c r="CJ136" s="24"/>
      <c r="CK136" s="24"/>
      <c r="CL136" s="24"/>
      <c r="CM136" s="24"/>
      <c r="CN136" s="24"/>
      <c r="CO136" s="24"/>
      <c r="CP136" s="24"/>
      <c r="CQ136" s="24"/>
      <c r="CR136" s="24"/>
      <c r="CS136" s="24"/>
      <c r="CT136" s="24"/>
      <c r="CU136" s="24"/>
      <c r="CV136" s="24"/>
      <c r="CW136" s="24"/>
      <c r="CX136" s="24"/>
      <c r="CY136" s="24"/>
      <c r="CZ136" s="24"/>
      <c r="DA136" s="24"/>
      <c r="DB136" s="24"/>
      <c r="DC136" s="24"/>
      <c r="DD136" s="24"/>
      <c r="DE136" s="24"/>
      <c r="DF136" s="24"/>
      <c r="DG136" s="24"/>
      <c r="DH136" s="24"/>
    </row>
    <row r="137" spans="1:112" ht="12.75">
      <c r="A137" s="24"/>
      <c r="B137" s="24"/>
      <c r="C137" s="24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  <c r="Y137" s="24"/>
      <c r="Z137" s="24"/>
      <c r="AA137" s="24"/>
      <c r="AB137" s="24"/>
      <c r="AC137" s="24"/>
      <c r="AD137" s="24"/>
      <c r="AE137" s="24"/>
      <c r="AF137" s="24"/>
      <c r="AG137" s="24"/>
      <c r="AH137" s="24"/>
      <c r="AI137" s="24"/>
      <c r="AJ137" s="24"/>
      <c r="AK137" s="24"/>
      <c r="AL137" s="24"/>
      <c r="AM137" s="24"/>
      <c r="AN137" s="24"/>
      <c r="AO137" s="24"/>
      <c r="AP137" s="24"/>
      <c r="AQ137" s="24"/>
      <c r="AR137" s="24"/>
      <c r="AS137" s="24"/>
      <c r="AT137" s="24"/>
      <c r="AU137" s="24"/>
      <c r="AV137" s="24"/>
      <c r="AW137" s="24"/>
      <c r="AX137" s="24"/>
      <c r="AY137" s="24"/>
      <c r="AZ137" s="24"/>
      <c r="BA137" s="24"/>
      <c r="BB137" s="24"/>
      <c r="BC137" s="24"/>
      <c r="BD137" s="24"/>
      <c r="BE137" s="24"/>
      <c r="BF137" s="24"/>
      <c r="BG137" s="24"/>
      <c r="BH137" s="24"/>
      <c r="BI137" s="24"/>
      <c r="BJ137" s="24"/>
      <c r="BK137" s="24"/>
      <c r="BL137" s="24"/>
      <c r="BM137" s="24"/>
      <c r="BN137" s="24"/>
      <c r="BO137" s="24"/>
      <c r="BP137" s="24"/>
      <c r="BQ137" s="24"/>
      <c r="BR137" s="24"/>
      <c r="BS137" s="24"/>
      <c r="BT137" s="24"/>
      <c r="BU137" s="24"/>
      <c r="BV137" s="24"/>
      <c r="BW137" s="24"/>
      <c r="BX137" s="24"/>
      <c r="BY137" s="24"/>
      <c r="BZ137" s="24"/>
      <c r="CA137" s="24"/>
      <c r="CB137" s="24"/>
      <c r="CC137" s="24"/>
      <c r="CD137" s="24"/>
      <c r="CE137" s="24"/>
      <c r="CF137" s="24"/>
      <c r="CG137" s="24"/>
      <c r="CH137" s="24"/>
      <c r="CI137" s="24"/>
      <c r="CJ137" s="24"/>
      <c r="CK137" s="24"/>
      <c r="CL137" s="24"/>
      <c r="CM137" s="24"/>
      <c r="CN137" s="24"/>
      <c r="CO137" s="24"/>
      <c r="CP137" s="24"/>
      <c r="CQ137" s="24"/>
      <c r="CR137" s="24"/>
      <c r="CS137" s="24"/>
      <c r="CT137" s="24"/>
      <c r="CU137" s="24"/>
      <c r="CV137" s="24"/>
      <c r="CW137" s="24"/>
      <c r="CX137" s="24"/>
      <c r="CY137" s="24"/>
      <c r="CZ137" s="24"/>
      <c r="DA137" s="24"/>
      <c r="DB137" s="24"/>
      <c r="DC137" s="24"/>
      <c r="DD137" s="24"/>
      <c r="DE137" s="24"/>
      <c r="DF137" s="24"/>
      <c r="DG137" s="24"/>
      <c r="DH137" s="24"/>
    </row>
    <row r="138" spans="1:112" ht="12.75">
      <c r="A138" s="24"/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  <c r="Z138" s="24"/>
      <c r="AA138" s="24"/>
      <c r="AB138" s="24"/>
      <c r="AC138" s="24"/>
      <c r="AD138" s="24"/>
      <c r="AE138" s="24"/>
      <c r="AF138" s="24"/>
      <c r="AG138" s="24"/>
      <c r="AH138" s="24"/>
      <c r="AI138" s="24"/>
      <c r="AJ138" s="24"/>
      <c r="AK138" s="24"/>
      <c r="AL138" s="24"/>
      <c r="AM138" s="24"/>
      <c r="AN138" s="24"/>
      <c r="AO138" s="24"/>
      <c r="AP138" s="24"/>
      <c r="AQ138" s="24"/>
      <c r="AR138" s="24"/>
      <c r="AS138" s="24"/>
      <c r="AT138" s="24"/>
      <c r="AU138" s="24"/>
      <c r="AV138" s="24"/>
      <c r="AW138" s="24"/>
      <c r="AX138" s="24"/>
      <c r="AY138" s="24"/>
      <c r="AZ138" s="24"/>
      <c r="BA138" s="24"/>
      <c r="BB138" s="24"/>
      <c r="BC138" s="24"/>
      <c r="BD138" s="24"/>
      <c r="BE138" s="24"/>
      <c r="BF138" s="24"/>
      <c r="BG138" s="24"/>
      <c r="BH138" s="24"/>
      <c r="BI138" s="24"/>
      <c r="BJ138" s="24"/>
      <c r="BK138" s="24"/>
      <c r="BL138" s="24"/>
      <c r="BM138" s="24"/>
      <c r="BN138" s="24"/>
      <c r="BO138" s="24"/>
      <c r="BP138" s="24"/>
      <c r="BQ138" s="24"/>
      <c r="BR138" s="24"/>
      <c r="BS138" s="24"/>
      <c r="BT138" s="24"/>
      <c r="BU138" s="24"/>
      <c r="BV138" s="24"/>
      <c r="BW138" s="24"/>
      <c r="BX138" s="24"/>
      <c r="BY138" s="24"/>
      <c r="BZ138" s="24"/>
      <c r="CA138" s="24"/>
      <c r="CB138" s="24"/>
      <c r="CC138" s="24"/>
      <c r="CD138" s="24"/>
      <c r="CE138" s="24"/>
      <c r="CF138" s="24"/>
      <c r="CG138" s="24"/>
      <c r="CH138" s="24"/>
      <c r="CI138" s="24"/>
      <c r="CJ138" s="24"/>
      <c r="CK138" s="24"/>
      <c r="CL138" s="24"/>
      <c r="CM138" s="24"/>
      <c r="CN138" s="24"/>
      <c r="CO138" s="24"/>
      <c r="CP138" s="24"/>
      <c r="CQ138" s="24"/>
      <c r="CR138" s="24"/>
      <c r="CS138" s="24"/>
      <c r="CT138" s="24"/>
      <c r="CU138" s="24"/>
      <c r="CV138" s="24"/>
      <c r="CW138" s="24"/>
      <c r="CX138" s="24"/>
      <c r="CY138" s="24"/>
      <c r="CZ138" s="24"/>
      <c r="DA138" s="24"/>
      <c r="DB138" s="24"/>
      <c r="DC138" s="24"/>
      <c r="DD138" s="24"/>
      <c r="DE138" s="24"/>
      <c r="DF138" s="24"/>
      <c r="DG138" s="24"/>
      <c r="DH138" s="24"/>
    </row>
    <row r="139" spans="1:112" ht="12.75">
      <c r="A139" s="24"/>
      <c r="B139" s="24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  <c r="AA139" s="24"/>
      <c r="AB139" s="24"/>
      <c r="AC139" s="24"/>
      <c r="AD139" s="24"/>
      <c r="AE139" s="24"/>
      <c r="AF139" s="24"/>
      <c r="AG139" s="24"/>
      <c r="AH139" s="24"/>
      <c r="AI139" s="24"/>
      <c r="AJ139" s="24"/>
      <c r="AK139" s="24"/>
      <c r="AL139" s="24"/>
      <c r="AM139" s="24"/>
      <c r="AN139" s="24"/>
      <c r="AO139" s="24"/>
      <c r="AP139" s="24"/>
      <c r="AQ139" s="24"/>
      <c r="AR139" s="24"/>
      <c r="AS139" s="24"/>
      <c r="AT139" s="24"/>
      <c r="AU139" s="24"/>
      <c r="AV139" s="24"/>
      <c r="AW139" s="24"/>
      <c r="AX139" s="24"/>
      <c r="AY139" s="24"/>
      <c r="AZ139" s="24"/>
      <c r="BA139" s="24"/>
      <c r="BB139" s="24"/>
      <c r="BC139" s="24"/>
      <c r="BD139" s="24"/>
      <c r="BE139" s="24"/>
      <c r="BF139" s="24"/>
      <c r="BG139" s="24"/>
      <c r="BH139" s="24"/>
      <c r="BI139" s="24"/>
      <c r="BJ139" s="24"/>
      <c r="BK139" s="24"/>
      <c r="BL139" s="24"/>
      <c r="BM139" s="24"/>
      <c r="BN139" s="24"/>
      <c r="BO139" s="24"/>
      <c r="BP139" s="24"/>
      <c r="BQ139" s="24"/>
      <c r="BR139" s="24"/>
      <c r="BS139" s="24"/>
      <c r="BT139" s="24"/>
      <c r="BU139" s="24"/>
      <c r="BV139" s="24"/>
      <c r="BW139" s="24"/>
      <c r="BX139" s="24"/>
      <c r="BY139" s="24"/>
      <c r="BZ139" s="24"/>
      <c r="CA139" s="24"/>
      <c r="CB139" s="24"/>
      <c r="CC139" s="24"/>
      <c r="CD139" s="24"/>
      <c r="CE139" s="24"/>
      <c r="CF139" s="24"/>
      <c r="CG139" s="24"/>
      <c r="CH139" s="24"/>
      <c r="CI139" s="24"/>
      <c r="CJ139" s="24"/>
      <c r="CK139" s="24"/>
      <c r="CL139" s="24"/>
      <c r="CM139" s="24"/>
      <c r="CN139" s="24"/>
      <c r="CO139" s="24"/>
      <c r="CP139" s="24"/>
      <c r="CQ139" s="24"/>
      <c r="CR139" s="24"/>
      <c r="CS139" s="24"/>
      <c r="CT139" s="24"/>
      <c r="CU139" s="24"/>
      <c r="CV139" s="24"/>
      <c r="CW139" s="24"/>
      <c r="CX139" s="24"/>
      <c r="CY139" s="24"/>
      <c r="CZ139" s="24"/>
      <c r="DA139" s="24"/>
      <c r="DB139" s="24"/>
      <c r="DC139" s="24"/>
      <c r="DD139" s="24"/>
      <c r="DE139" s="24"/>
      <c r="DF139" s="24"/>
      <c r="DG139" s="24"/>
      <c r="DH139" s="24"/>
    </row>
    <row r="140" spans="1:112" ht="12.75">
      <c r="A140" s="24"/>
      <c r="B140" s="24"/>
      <c r="C140" s="24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4"/>
      <c r="Z140" s="24"/>
      <c r="AA140" s="24"/>
      <c r="AB140" s="24"/>
      <c r="AC140" s="24"/>
      <c r="AD140" s="24"/>
      <c r="AE140" s="24"/>
      <c r="AF140" s="24"/>
      <c r="AG140" s="24"/>
      <c r="AH140" s="24"/>
      <c r="AI140" s="24"/>
      <c r="AJ140" s="24"/>
      <c r="AK140" s="24"/>
      <c r="AL140" s="24"/>
      <c r="AM140" s="24"/>
      <c r="AN140" s="24"/>
      <c r="AO140" s="24"/>
      <c r="AP140" s="24"/>
      <c r="AQ140" s="24"/>
      <c r="AR140" s="24"/>
      <c r="AS140" s="24"/>
      <c r="AT140" s="24"/>
      <c r="AU140" s="24"/>
      <c r="AV140" s="24"/>
      <c r="AW140" s="24"/>
      <c r="AX140" s="24"/>
      <c r="AY140" s="24"/>
      <c r="AZ140" s="24"/>
      <c r="BA140" s="24"/>
      <c r="BB140" s="24"/>
      <c r="BC140" s="24"/>
      <c r="BD140" s="24"/>
      <c r="BE140" s="24"/>
      <c r="BF140" s="24"/>
      <c r="BG140" s="24"/>
      <c r="BH140" s="24"/>
      <c r="BI140" s="24"/>
      <c r="BJ140" s="24"/>
      <c r="BK140" s="24"/>
      <c r="BL140" s="24"/>
      <c r="BM140" s="24"/>
      <c r="BN140" s="24"/>
      <c r="BO140" s="24"/>
      <c r="BP140" s="24"/>
      <c r="BQ140" s="24"/>
      <c r="BR140" s="24"/>
      <c r="BS140" s="24"/>
      <c r="BT140" s="24"/>
      <c r="BU140" s="24"/>
      <c r="BV140" s="24"/>
      <c r="BW140" s="24"/>
      <c r="BX140" s="24"/>
      <c r="BY140" s="24"/>
      <c r="BZ140" s="24"/>
      <c r="CA140" s="24"/>
      <c r="CB140" s="24"/>
      <c r="CC140" s="24"/>
      <c r="CD140" s="24"/>
      <c r="CE140" s="24"/>
      <c r="CF140" s="24"/>
      <c r="CG140" s="24"/>
      <c r="CH140" s="24"/>
      <c r="CI140" s="24"/>
      <c r="CJ140" s="24"/>
      <c r="CK140" s="24"/>
      <c r="CL140" s="24"/>
      <c r="CM140" s="24"/>
      <c r="CN140" s="24"/>
      <c r="CO140" s="24"/>
      <c r="CP140" s="24"/>
      <c r="CQ140" s="24"/>
      <c r="CR140" s="24"/>
      <c r="CS140" s="24"/>
      <c r="CT140" s="24"/>
      <c r="CU140" s="24"/>
      <c r="CV140" s="24"/>
      <c r="CW140" s="24"/>
      <c r="CX140" s="24"/>
      <c r="CY140" s="24"/>
      <c r="CZ140" s="24"/>
      <c r="DA140" s="24"/>
      <c r="DB140" s="24"/>
      <c r="DC140" s="24"/>
      <c r="DD140" s="24"/>
      <c r="DE140" s="24"/>
      <c r="DF140" s="24"/>
      <c r="DG140" s="24"/>
      <c r="DH140" s="24"/>
    </row>
    <row r="141" spans="1:112" ht="12.75">
      <c r="A141" s="24"/>
      <c r="B141" s="24"/>
      <c r="C141" s="24"/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  <c r="Y141" s="24"/>
      <c r="Z141" s="24"/>
      <c r="AA141" s="24"/>
      <c r="AB141" s="24"/>
      <c r="AC141" s="24"/>
      <c r="AD141" s="24"/>
      <c r="AE141" s="24"/>
      <c r="AF141" s="24"/>
      <c r="AG141" s="24"/>
      <c r="AH141" s="24"/>
      <c r="AI141" s="24"/>
      <c r="AJ141" s="24"/>
      <c r="AK141" s="24"/>
      <c r="AL141" s="24"/>
      <c r="AM141" s="24"/>
      <c r="AN141" s="24"/>
      <c r="AO141" s="24"/>
      <c r="AP141" s="24"/>
      <c r="AQ141" s="24"/>
      <c r="AR141" s="24"/>
      <c r="AS141" s="24"/>
      <c r="AT141" s="24"/>
      <c r="AU141" s="24"/>
      <c r="AV141" s="24"/>
      <c r="AW141" s="24"/>
      <c r="AX141" s="24"/>
      <c r="AY141" s="24"/>
      <c r="AZ141" s="24"/>
      <c r="BA141" s="24"/>
      <c r="BB141" s="24"/>
      <c r="BC141" s="24"/>
      <c r="BD141" s="24"/>
      <c r="BE141" s="24"/>
      <c r="BF141" s="24"/>
      <c r="BG141" s="24"/>
      <c r="BH141" s="24"/>
      <c r="BI141" s="24"/>
      <c r="BJ141" s="24"/>
      <c r="BK141" s="24"/>
      <c r="BL141" s="24"/>
      <c r="BM141" s="24"/>
      <c r="BN141" s="24"/>
      <c r="BO141" s="24"/>
      <c r="BP141" s="24"/>
      <c r="BQ141" s="24"/>
      <c r="BR141" s="24"/>
      <c r="BS141" s="24"/>
      <c r="BT141" s="24"/>
      <c r="BU141" s="24"/>
      <c r="BV141" s="24"/>
      <c r="BW141" s="24"/>
      <c r="BX141" s="24"/>
      <c r="BY141" s="24"/>
      <c r="BZ141" s="24"/>
      <c r="CA141" s="24"/>
      <c r="CB141" s="24"/>
      <c r="CC141" s="24"/>
      <c r="CD141" s="24"/>
      <c r="CE141" s="24"/>
      <c r="CF141" s="24"/>
      <c r="CG141" s="24"/>
      <c r="CH141" s="24"/>
      <c r="CI141" s="24"/>
      <c r="CJ141" s="24"/>
      <c r="CK141" s="24"/>
      <c r="CL141" s="24"/>
      <c r="CM141" s="24"/>
      <c r="CN141" s="24"/>
      <c r="CO141" s="24"/>
      <c r="CP141" s="24"/>
      <c r="CQ141" s="24"/>
      <c r="CR141" s="24"/>
      <c r="CS141" s="24"/>
      <c r="CT141" s="24"/>
      <c r="CU141" s="24"/>
      <c r="CV141" s="24"/>
      <c r="CW141" s="24"/>
      <c r="CX141" s="24"/>
      <c r="CY141" s="24"/>
      <c r="CZ141" s="24"/>
      <c r="DA141" s="24"/>
      <c r="DB141" s="24"/>
      <c r="DC141" s="24"/>
      <c r="DD141" s="24"/>
      <c r="DE141" s="24"/>
      <c r="DF141" s="24"/>
      <c r="DG141" s="24"/>
      <c r="DH141" s="24"/>
    </row>
    <row r="142" spans="1:112" ht="12.75">
      <c r="A142" s="24"/>
      <c r="B142" s="24"/>
      <c r="C142" s="24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  <c r="Y142" s="24"/>
      <c r="Z142" s="24"/>
      <c r="AA142" s="24"/>
      <c r="AB142" s="24"/>
      <c r="AC142" s="24"/>
      <c r="AD142" s="24"/>
      <c r="AE142" s="24"/>
      <c r="AF142" s="24"/>
      <c r="AG142" s="24"/>
      <c r="AH142" s="24"/>
      <c r="AI142" s="24"/>
      <c r="AJ142" s="24"/>
      <c r="AK142" s="24"/>
      <c r="AL142" s="24"/>
      <c r="AM142" s="24"/>
      <c r="AN142" s="24"/>
      <c r="AO142" s="24"/>
      <c r="AP142" s="24"/>
      <c r="AQ142" s="24"/>
      <c r="AR142" s="24"/>
      <c r="AS142" s="24"/>
      <c r="AT142" s="24"/>
      <c r="AU142" s="24"/>
      <c r="AV142" s="24"/>
      <c r="AW142" s="24"/>
      <c r="AX142" s="24"/>
      <c r="AY142" s="24"/>
      <c r="AZ142" s="24"/>
      <c r="BA142" s="24"/>
      <c r="BB142" s="24"/>
      <c r="BC142" s="24"/>
      <c r="BD142" s="24"/>
      <c r="BE142" s="24"/>
      <c r="BF142" s="24"/>
      <c r="BG142" s="24"/>
      <c r="BH142" s="24"/>
      <c r="BI142" s="24"/>
      <c r="BJ142" s="24"/>
      <c r="BK142" s="24"/>
      <c r="BL142" s="24"/>
      <c r="BM142" s="24"/>
      <c r="BN142" s="24"/>
      <c r="BO142" s="24"/>
      <c r="BP142" s="24"/>
      <c r="BQ142" s="24"/>
      <c r="BR142" s="24"/>
      <c r="BS142" s="24"/>
      <c r="BT142" s="24"/>
      <c r="BU142" s="24"/>
      <c r="BV142" s="24"/>
      <c r="BW142" s="24"/>
      <c r="BX142" s="24"/>
      <c r="BY142" s="24"/>
      <c r="BZ142" s="24"/>
      <c r="CA142" s="24"/>
      <c r="CB142" s="24"/>
      <c r="CC142" s="24"/>
      <c r="CD142" s="24"/>
      <c r="CE142" s="24"/>
      <c r="CF142" s="24"/>
      <c r="CG142" s="24"/>
      <c r="CH142" s="24"/>
      <c r="CI142" s="24"/>
      <c r="CJ142" s="24"/>
      <c r="CK142" s="24"/>
      <c r="CL142" s="24"/>
      <c r="CM142" s="24"/>
      <c r="CN142" s="24"/>
      <c r="CO142" s="24"/>
      <c r="CP142" s="24"/>
      <c r="CQ142" s="24"/>
      <c r="CR142" s="24"/>
      <c r="CS142" s="24"/>
      <c r="CT142" s="24"/>
      <c r="CU142" s="24"/>
      <c r="CV142" s="24"/>
      <c r="CW142" s="24"/>
      <c r="CX142" s="24"/>
      <c r="CY142" s="24"/>
      <c r="CZ142" s="24"/>
      <c r="DA142" s="24"/>
      <c r="DB142" s="24"/>
      <c r="DC142" s="24"/>
      <c r="DD142" s="24"/>
      <c r="DE142" s="24"/>
      <c r="DF142" s="24"/>
      <c r="DG142" s="24"/>
      <c r="DH142" s="24"/>
    </row>
    <row r="143" spans="1:112" ht="12.75">
      <c r="A143" s="24"/>
      <c r="B143" s="24"/>
      <c r="C143" s="24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4"/>
      <c r="Z143" s="24"/>
      <c r="AA143" s="24"/>
      <c r="AB143" s="24"/>
      <c r="AC143" s="24"/>
      <c r="AD143" s="24"/>
      <c r="AE143" s="24"/>
      <c r="AF143" s="24"/>
      <c r="AG143" s="24"/>
      <c r="AH143" s="24"/>
      <c r="AI143" s="24"/>
      <c r="AJ143" s="24"/>
      <c r="AK143" s="24"/>
      <c r="AL143" s="24"/>
      <c r="AM143" s="24"/>
      <c r="AN143" s="24"/>
      <c r="AO143" s="24"/>
      <c r="AP143" s="24"/>
      <c r="AQ143" s="24"/>
      <c r="AR143" s="24"/>
      <c r="AS143" s="24"/>
      <c r="AT143" s="24"/>
      <c r="AU143" s="24"/>
      <c r="AV143" s="24"/>
      <c r="AW143" s="24"/>
      <c r="AX143" s="24"/>
      <c r="AY143" s="24"/>
      <c r="AZ143" s="24"/>
      <c r="BA143" s="24"/>
      <c r="BB143" s="24"/>
      <c r="BC143" s="24"/>
      <c r="BD143" s="24"/>
      <c r="BE143" s="24"/>
      <c r="BF143" s="24"/>
      <c r="BG143" s="24"/>
      <c r="BH143" s="24"/>
      <c r="BI143" s="24"/>
      <c r="BJ143" s="24"/>
      <c r="BK143" s="24"/>
      <c r="BL143" s="24"/>
      <c r="BM143" s="24"/>
      <c r="BN143" s="24"/>
      <c r="BO143" s="24"/>
      <c r="BP143" s="24"/>
      <c r="BQ143" s="24"/>
      <c r="BR143" s="24"/>
      <c r="BS143" s="24"/>
      <c r="BT143" s="24"/>
      <c r="BU143" s="24"/>
      <c r="BV143" s="24"/>
      <c r="BW143" s="24"/>
      <c r="BX143" s="24"/>
      <c r="BY143" s="24"/>
      <c r="BZ143" s="24"/>
      <c r="CA143" s="24"/>
      <c r="CB143" s="24"/>
      <c r="CC143" s="24"/>
      <c r="CD143" s="24"/>
      <c r="CE143" s="24"/>
      <c r="CF143" s="24"/>
      <c r="CG143" s="24"/>
      <c r="CH143" s="24"/>
      <c r="CI143" s="24"/>
      <c r="CJ143" s="24"/>
      <c r="CK143" s="24"/>
      <c r="CL143" s="24"/>
      <c r="CM143" s="24"/>
      <c r="CN143" s="24"/>
      <c r="CO143" s="24"/>
      <c r="CP143" s="24"/>
      <c r="CQ143" s="24"/>
      <c r="CR143" s="24"/>
      <c r="CS143" s="24"/>
      <c r="CT143" s="24"/>
      <c r="CU143" s="24"/>
      <c r="CV143" s="24"/>
      <c r="CW143" s="24"/>
      <c r="CX143" s="24"/>
      <c r="CY143" s="24"/>
      <c r="CZ143" s="24"/>
      <c r="DA143" s="24"/>
      <c r="DB143" s="24"/>
      <c r="DC143" s="24"/>
      <c r="DD143" s="24"/>
      <c r="DE143" s="24"/>
      <c r="DF143" s="24"/>
      <c r="DG143" s="24"/>
      <c r="DH143" s="24"/>
    </row>
    <row r="144" spans="1:112" ht="12.75">
      <c r="A144" s="24"/>
      <c r="B144" s="24"/>
      <c r="C144" s="24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24"/>
      <c r="Y144" s="24"/>
      <c r="Z144" s="24"/>
      <c r="AA144" s="24"/>
      <c r="AB144" s="24"/>
      <c r="AC144" s="24"/>
      <c r="AD144" s="24"/>
      <c r="AE144" s="24"/>
      <c r="AF144" s="24"/>
      <c r="AG144" s="24"/>
      <c r="AH144" s="24"/>
      <c r="AI144" s="24"/>
      <c r="AJ144" s="24"/>
      <c r="AK144" s="24"/>
      <c r="AL144" s="24"/>
      <c r="AM144" s="24"/>
      <c r="AN144" s="24"/>
      <c r="AO144" s="24"/>
      <c r="AP144" s="24"/>
      <c r="AQ144" s="24"/>
      <c r="AR144" s="24"/>
      <c r="AS144" s="24"/>
      <c r="AT144" s="24"/>
      <c r="AU144" s="24"/>
      <c r="AV144" s="24"/>
      <c r="AW144" s="24"/>
      <c r="AX144" s="24"/>
      <c r="AY144" s="24"/>
      <c r="AZ144" s="24"/>
      <c r="BA144" s="24"/>
      <c r="BB144" s="24"/>
      <c r="BC144" s="24"/>
      <c r="BD144" s="24"/>
      <c r="BE144" s="24"/>
      <c r="BF144" s="24"/>
      <c r="BG144" s="24"/>
      <c r="BH144" s="24"/>
      <c r="BI144" s="24"/>
      <c r="BJ144" s="24"/>
      <c r="BK144" s="24"/>
      <c r="BL144" s="24"/>
      <c r="BM144" s="24"/>
      <c r="BN144" s="24"/>
      <c r="BO144" s="24"/>
      <c r="BP144" s="24"/>
      <c r="BQ144" s="24"/>
      <c r="BR144" s="24"/>
      <c r="BS144" s="24"/>
      <c r="BT144" s="24"/>
      <c r="BU144" s="24"/>
      <c r="BV144" s="24"/>
      <c r="BW144" s="24"/>
      <c r="BX144" s="24"/>
      <c r="BY144" s="24"/>
      <c r="BZ144" s="24"/>
      <c r="CA144" s="24"/>
      <c r="CB144" s="24"/>
      <c r="CC144" s="24"/>
      <c r="CD144" s="24"/>
      <c r="CE144" s="24"/>
      <c r="CF144" s="24"/>
      <c r="CG144" s="24"/>
      <c r="CH144" s="24"/>
      <c r="CI144" s="24"/>
      <c r="CJ144" s="24"/>
      <c r="CK144" s="24"/>
      <c r="CL144" s="24"/>
      <c r="CM144" s="24"/>
      <c r="CN144" s="24"/>
      <c r="CO144" s="24"/>
      <c r="CP144" s="24"/>
      <c r="CQ144" s="24"/>
      <c r="CR144" s="24"/>
      <c r="CS144" s="24"/>
      <c r="CT144" s="24"/>
      <c r="CU144" s="24"/>
      <c r="CV144" s="24"/>
      <c r="CW144" s="24"/>
      <c r="CX144" s="24"/>
      <c r="CY144" s="24"/>
      <c r="CZ144" s="24"/>
      <c r="DA144" s="24"/>
      <c r="DB144" s="24"/>
      <c r="DC144" s="24"/>
      <c r="DD144" s="24"/>
      <c r="DE144" s="24"/>
      <c r="DF144" s="24"/>
      <c r="DG144" s="24"/>
      <c r="DH144" s="24"/>
    </row>
    <row r="145" spans="1:112" ht="12.75">
      <c r="A145" s="24"/>
      <c r="B145" s="24"/>
      <c r="C145" s="24"/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24"/>
      <c r="Y145" s="24"/>
      <c r="Z145" s="24"/>
      <c r="AA145" s="24"/>
      <c r="AB145" s="24"/>
      <c r="AC145" s="24"/>
      <c r="AD145" s="24"/>
      <c r="AE145" s="24"/>
      <c r="AF145" s="24"/>
      <c r="AG145" s="24"/>
      <c r="AH145" s="24"/>
      <c r="AI145" s="24"/>
      <c r="AJ145" s="24"/>
      <c r="AK145" s="24"/>
      <c r="AL145" s="24"/>
      <c r="AM145" s="24"/>
      <c r="AN145" s="24"/>
      <c r="AO145" s="24"/>
      <c r="AP145" s="24"/>
      <c r="AQ145" s="24"/>
      <c r="AR145" s="24"/>
      <c r="AS145" s="24"/>
      <c r="AT145" s="24"/>
      <c r="AU145" s="24"/>
      <c r="AV145" s="24"/>
      <c r="AW145" s="24"/>
      <c r="AX145" s="24"/>
      <c r="AY145" s="24"/>
      <c r="AZ145" s="24"/>
      <c r="BA145" s="24"/>
      <c r="BB145" s="24"/>
      <c r="BC145" s="24"/>
      <c r="BD145" s="24"/>
      <c r="BE145" s="24"/>
      <c r="BF145" s="24"/>
      <c r="BG145" s="24"/>
      <c r="BH145" s="24"/>
      <c r="BI145" s="24"/>
      <c r="BJ145" s="24"/>
      <c r="BK145" s="24"/>
      <c r="BL145" s="24"/>
      <c r="BM145" s="24"/>
      <c r="BN145" s="24"/>
      <c r="BO145" s="24"/>
      <c r="BP145" s="24"/>
      <c r="BQ145" s="24"/>
      <c r="BR145" s="24"/>
      <c r="BS145" s="24"/>
      <c r="BT145" s="24"/>
      <c r="BU145" s="24"/>
      <c r="BV145" s="24"/>
      <c r="BW145" s="24"/>
      <c r="BX145" s="24"/>
      <c r="BY145" s="24"/>
      <c r="BZ145" s="24"/>
      <c r="CA145" s="24"/>
      <c r="CB145" s="24"/>
      <c r="CC145" s="24"/>
      <c r="CD145" s="24"/>
      <c r="CE145" s="24"/>
      <c r="CF145" s="24"/>
      <c r="CG145" s="24"/>
      <c r="CH145" s="24"/>
      <c r="CI145" s="24"/>
      <c r="CJ145" s="24"/>
      <c r="CK145" s="24"/>
      <c r="CL145" s="24"/>
      <c r="CM145" s="24"/>
      <c r="CN145" s="24"/>
      <c r="CO145" s="24"/>
      <c r="CP145" s="24"/>
      <c r="CQ145" s="24"/>
      <c r="CR145" s="24"/>
      <c r="CS145" s="24"/>
      <c r="CT145" s="24"/>
      <c r="CU145" s="24"/>
      <c r="CV145" s="24"/>
      <c r="CW145" s="24"/>
      <c r="CX145" s="24"/>
      <c r="CY145" s="24"/>
      <c r="CZ145" s="24"/>
      <c r="DA145" s="24"/>
      <c r="DB145" s="24"/>
      <c r="DC145" s="24"/>
      <c r="DD145" s="24"/>
      <c r="DE145" s="24"/>
      <c r="DF145" s="24"/>
      <c r="DG145" s="24"/>
      <c r="DH145" s="24"/>
    </row>
    <row r="146" spans="1:112" ht="12.75">
      <c r="A146" s="24"/>
      <c r="B146" s="24"/>
      <c r="C146" s="24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24"/>
      <c r="Y146" s="24"/>
      <c r="Z146" s="24"/>
      <c r="AA146" s="24"/>
      <c r="AB146" s="24"/>
      <c r="AC146" s="24"/>
      <c r="AD146" s="24"/>
      <c r="AE146" s="24"/>
      <c r="AF146" s="24"/>
      <c r="AG146" s="24"/>
      <c r="AH146" s="24"/>
      <c r="AI146" s="24"/>
      <c r="AJ146" s="24"/>
      <c r="AK146" s="24"/>
      <c r="AL146" s="24"/>
      <c r="AM146" s="24"/>
      <c r="AN146" s="24"/>
      <c r="AO146" s="24"/>
      <c r="AP146" s="24"/>
      <c r="AQ146" s="24"/>
      <c r="AR146" s="24"/>
      <c r="AS146" s="24"/>
      <c r="AT146" s="24"/>
      <c r="AU146" s="24"/>
      <c r="AV146" s="24"/>
      <c r="AW146" s="24"/>
      <c r="AX146" s="24"/>
      <c r="AY146" s="24"/>
      <c r="AZ146" s="24"/>
      <c r="BA146" s="24"/>
      <c r="BB146" s="24"/>
      <c r="BC146" s="24"/>
      <c r="BD146" s="24"/>
      <c r="BE146" s="24"/>
      <c r="BF146" s="24"/>
      <c r="BG146" s="24"/>
      <c r="BH146" s="24"/>
      <c r="BI146" s="24"/>
      <c r="BJ146" s="24"/>
      <c r="BK146" s="24"/>
      <c r="BL146" s="24"/>
      <c r="BM146" s="24"/>
      <c r="BN146" s="24"/>
      <c r="BO146" s="24"/>
      <c r="BP146" s="24"/>
      <c r="BQ146" s="24"/>
      <c r="BR146" s="24"/>
      <c r="BS146" s="24"/>
      <c r="BT146" s="24"/>
      <c r="BU146" s="24"/>
      <c r="BV146" s="24"/>
      <c r="BW146" s="24"/>
      <c r="BX146" s="24"/>
      <c r="BY146" s="24"/>
      <c r="BZ146" s="24"/>
      <c r="CA146" s="24"/>
      <c r="CB146" s="24"/>
      <c r="CC146" s="24"/>
      <c r="CD146" s="24"/>
      <c r="CE146" s="24"/>
      <c r="CF146" s="24"/>
      <c r="CG146" s="24"/>
      <c r="CH146" s="24"/>
      <c r="CI146" s="24"/>
      <c r="CJ146" s="24"/>
      <c r="CK146" s="24"/>
      <c r="CL146" s="24"/>
      <c r="CM146" s="24"/>
      <c r="CN146" s="24"/>
      <c r="CO146" s="24"/>
      <c r="CP146" s="24"/>
      <c r="CQ146" s="24"/>
      <c r="CR146" s="24"/>
      <c r="CS146" s="24"/>
      <c r="CT146" s="24"/>
      <c r="CU146" s="24"/>
      <c r="CV146" s="24"/>
      <c r="CW146" s="24"/>
      <c r="CX146" s="24"/>
      <c r="CY146" s="24"/>
      <c r="CZ146" s="24"/>
      <c r="DA146" s="24"/>
      <c r="DB146" s="24"/>
      <c r="DC146" s="24"/>
      <c r="DD146" s="24"/>
      <c r="DE146" s="24"/>
      <c r="DF146" s="24"/>
      <c r="DG146" s="24"/>
      <c r="DH146" s="24"/>
    </row>
  </sheetData>
  <sheetProtection/>
  <printOptions/>
  <pageMargins left="0.1968503937007874" right="0.1968503937007874" top="0.3937007874015748" bottom="0.3937007874015748" header="0.5118110236220472" footer="0.5118110236220472"/>
  <pageSetup horizontalDpi="120" verticalDpi="120" orientation="portrait" paperSize="8" r:id="rId1"/>
  <headerFooter alignWithMargins="0">
    <oddHeader>&amp;C&amp;A</oddHeader>
    <oddFooter>&amp;CСтр.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ABEFF1"/>
  </sheetPr>
  <dimension ref="A1:U21"/>
  <sheetViews>
    <sheetView showZeros="0" zoomScalePageLayoutView="0" workbookViewId="0" topLeftCell="A1">
      <selection activeCell="F10" sqref="F10"/>
    </sheetView>
  </sheetViews>
  <sheetFormatPr defaultColWidth="9.00390625" defaultRowHeight="12.75"/>
  <cols>
    <col min="1" max="1" width="4.00390625" style="0" customWidth="1"/>
    <col min="2" max="2" width="23.75390625" style="0" customWidth="1"/>
    <col min="3" max="3" width="18.00390625" style="0" customWidth="1"/>
    <col min="4" max="4" width="16.875" style="0" customWidth="1"/>
    <col min="5" max="5" width="6.00390625" style="0" customWidth="1"/>
    <col min="6" max="6" width="4.75390625" style="0" customWidth="1"/>
    <col min="7" max="11" width="3.75390625" style="218" customWidth="1"/>
    <col min="12" max="14" width="5.25390625" style="0" customWidth="1"/>
    <col min="15" max="15" width="6.00390625" style="0" customWidth="1"/>
    <col min="16" max="16" width="6.125" style="0" customWidth="1"/>
    <col min="17" max="17" width="4.625" style="0" customWidth="1"/>
    <col min="18" max="18" width="3.875" style="0" customWidth="1"/>
    <col min="19" max="20" width="6.625" style="0" customWidth="1"/>
    <col min="21" max="21" width="5.875" style="0" customWidth="1"/>
  </cols>
  <sheetData>
    <row r="1" spans="2:13" ht="15.75">
      <c r="B1" s="1" t="s">
        <v>8</v>
      </c>
      <c r="C1" s="1"/>
      <c r="D1" s="1"/>
      <c r="J1"/>
      <c r="K1"/>
      <c r="M1" s="200" t="s">
        <v>9</v>
      </c>
    </row>
    <row r="2" spans="1:18" ht="15.75">
      <c r="A2" t="s">
        <v>144</v>
      </c>
      <c r="K2"/>
      <c r="M2" s="1" t="s">
        <v>11</v>
      </c>
      <c r="R2" s="2" t="e">
        <f>#REF!</f>
        <v>#REF!</v>
      </c>
    </row>
    <row r="3" spans="2:11" ht="12.75">
      <c r="B3" s="198">
        <f ca="1">TODAY()</f>
        <v>43243</v>
      </c>
      <c r="C3" s="198"/>
      <c r="D3" s="15"/>
      <c r="J3"/>
      <c r="K3"/>
    </row>
    <row r="4" spans="10:14" ht="15.75">
      <c r="J4"/>
      <c r="K4"/>
      <c r="N4" s="200" t="str">
        <f>ЕК600!U4</f>
        <v>Лично-командное Первенство Тверской области по судомодельному </v>
      </c>
    </row>
    <row r="5" spans="10:14" ht="15.75">
      <c r="J5"/>
      <c r="K5"/>
      <c r="L5" s="4"/>
      <c r="N5" s="199" t="str">
        <f>ЕК600!U5</f>
        <v>спорту среди школьников.</v>
      </c>
    </row>
    <row r="6" spans="1:7" ht="13.5" thickBot="1">
      <c r="A6" s="19"/>
      <c r="B6" s="197">
        <f ca="1">TODAY()</f>
        <v>43243</v>
      </c>
      <c r="C6" s="197"/>
      <c r="D6" s="19"/>
      <c r="E6" s="19"/>
      <c r="F6" s="202" t="s">
        <v>14</v>
      </c>
      <c r="G6" s="19" t="str">
        <f>'F1-Е'!$G$8</f>
        <v>Тверь</v>
      </c>
    </row>
    <row r="7" spans="1:21" ht="23.25" customHeight="1" thickTop="1">
      <c r="A7" s="318" t="s">
        <v>171</v>
      </c>
      <c r="B7" s="321" t="s">
        <v>101</v>
      </c>
      <c r="C7" s="321" t="s">
        <v>6</v>
      </c>
      <c r="D7" s="321" t="s">
        <v>2</v>
      </c>
      <c r="E7" s="318" t="s">
        <v>172</v>
      </c>
      <c r="F7" s="356" t="s">
        <v>173</v>
      </c>
      <c r="G7" s="353" t="s">
        <v>153</v>
      </c>
      <c r="H7" s="354"/>
      <c r="I7" s="354"/>
      <c r="J7" s="354"/>
      <c r="K7" s="355"/>
      <c r="L7" s="353" t="s">
        <v>175</v>
      </c>
      <c r="M7" s="354"/>
      <c r="N7" s="355"/>
      <c r="O7" s="364" t="s">
        <v>174</v>
      </c>
      <c r="P7" s="317" t="s">
        <v>77</v>
      </c>
      <c r="Q7" s="305" t="s">
        <v>159</v>
      </c>
      <c r="R7" s="317" t="s">
        <v>160</v>
      </c>
      <c r="S7" s="317" t="s">
        <v>161</v>
      </c>
      <c r="T7" s="317" t="s">
        <v>176</v>
      </c>
      <c r="U7" s="317" t="s">
        <v>177</v>
      </c>
    </row>
    <row r="8" spans="1:21" ht="90.75" customHeight="1">
      <c r="A8" s="319"/>
      <c r="B8" s="322"/>
      <c r="C8" s="322"/>
      <c r="D8" s="322"/>
      <c r="E8" s="319"/>
      <c r="F8" s="357"/>
      <c r="G8" s="365" t="s">
        <v>136</v>
      </c>
      <c r="H8" s="368" t="s">
        <v>154</v>
      </c>
      <c r="I8" s="368" t="s">
        <v>138</v>
      </c>
      <c r="J8" s="366" t="s">
        <v>139</v>
      </c>
      <c r="K8" s="359" t="s">
        <v>155</v>
      </c>
      <c r="L8" s="361" t="s">
        <v>54</v>
      </c>
      <c r="M8" s="362"/>
      <c r="N8" s="363"/>
      <c r="O8" s="311"/>
      <c r="P8" s="313"/>
      <c r="Q8" s="306"/>
      <c r="R8" s="313"/>
      <c r="S8" s="313"/>
      <c r="T8" s="313"/>
      <c r="U8" s="313"/>
    </row>
    <row r="9" spans="1:21" ht="13.5" thickBot="1">
      <c r="A9" s="320"/>
      <c r="B9" s="323"/>
      <c r="C9" s="323"/>
      <c r="D9" s="323"/>
      <c r="E9" s="320"/>
      <c r="F9" s="358"/>
      <c r="G9" s="326"/>
      <c r="H9" s="307"/>
      <c r="I9" s="307"/>
      <c r="J9" s="367"/>
      <c r="K9" s="360"/>
      <c r="L9" s="227">
        <v>1</v>
      </c>
      <c r="M9" s="196">
        <v>2</v>
      </c>
      <c r="N9" s="228">
        <v>3</v>
      </c>
      <c r="O9" s="312"/>
      <c r="P9" s="314"/>
      <c r="Q9" s="307"/>
      <c r="R9" s="314"/>
      <c r="S9" s="314"/>
      <c r="T9" s="314"/>
      <c r="U9" s="314"/>
    </row>
    <row r="10" spans="1:21" ht="13.5" thickTop="1">
      <c r="A10" s="149">
        <v>1</v>
      </c>
      <c r="B10" s="184" t="str">
        <f>IF(ISERROR(VLOOKUP($A10,#REF!,9,FALSE))=TRUE," ",VLOOKUP($A10,#REF!,9,FALSE))</f>
        <v> </v>
      </c>
      <c r="C10" s="184" t="str">
        <f>IF(ISERROR(VLOOKUP($B10,#REF!,2,FALSE))=TRUE," ",IF(VLOOKUP($B10,#REF!,3,FALSE)=0,"б/р",VLOOKUP($B10,#REF!,2,FALSE)))</f>
        <v> </v>
      </c>
      <c r="D10" s="184" t="str">
        <f>IF(ISERROR(VLOOKUP($B10,#REF!,11,FALSE))=TRUE," ",VLOOKUP($B10,#REF!,11,FALSE))</f>
        <v> </v>
      </c>
      <c r="E10" s="149" t="str">
        <f>IF(ISERROR(VLOOKUP($B10,#REF!,3,FALSE))=TRUE," ",VLOOKUP($B10,#REF!,3,FALSE))</f>
        <v> </v>
      </c>
      <c r="F10" s="114"/>
      <c r="G10" s="224">
        <f>IF(ISERROR(VLOOKUP($A10,'СтендF2-A'!$A$7:$Y$28,22,FALSE))=TRUE,0,VLOOKUP($A10,'СтендF2-A'!$A$7:$Y$28,22,FALSE))</f>
        <v>0</v>
      </c>
      <c r="H10" s="183">
        <f>IF(ISERROR(VLOOKUP($A10,'СтендF2-A'!$A$7:$Y$28,23,FALSE))=TRUE,0,VLOOKUP($A10,'СтендF2-A'!$A$7:$Y$28,23,FALSE))</f>
        <v>0</v>
      </c>
      <c r="I10" s="183">
        <f>IF(ISERROR(VLOOKUP($A10,'СтендF2-A'!$A$7:$Y$28,24,FALSE))=TRUE,0,VLOOKUP($A10,'СтендF2-A'!$A$7:$Y$28,24,FALSE))</f>
        <v>0</v>
      </c>
      <c r="J10" s="225">
        <f>IF(ISERROR(VLOOKUP($A10,'СтендF2-A'!$A$7:$Y$28,25,FALSE))=TRUE,0,VLOOKUP($A10,'СтендF2-A'!$A$7:$Y$28,25,FALSE))</f>
        <v>0</v>
      </c>
      <c r="K10" s="226">
        <f>SUM(G10:J10)</f>
        <v>0</v>
      </c>
      <c r="L10" s="203">
        <f>'F2-A-Старт'!E32</f>
        <v>0</v>
      </c>
      <c r="M10" s="149">
        <f>'F2-A-Старт'!F32</f>
        <v>0</v>
      </c>
      <c r="N10" s="115">
        <f>'F2-A-Старт'!G32</f>
        <v>0</v>
      </c>
      <c r="O10" s="117">
        <f>SUM(L10+M10+N10)/3</f>
        <v>0</v>
      </c>
      <c r="P10" s="149">
        <f>SUM(K10+O10)</f>
        <v>0</v>
      </c>
      <c r="Q10" s="149"/>
      <c r="R10" s="149">
        <f>IF(ISERROR(VLOOKUP($B10,#REF!,14,FALSE))=TRUE,0,IF(VLOOKUP($B10,#REF!,14,FALSE)&gt;1,VLOOKUP($B10,#REF!,14,FALSE),0))</f>
        <v>0</v>
      </c>
      <c r="S10" s="149">
        <f>IF(R10="л",0,P10)</f>
        <v>0</v>
      </c>
      <c r="T10" s="149">
        <f>IF(ISERROR(SUM(200*S10/MAX($S$10:$S$32)))=TRUE,0,SUM(200*S10/MAX($S$10:$S$32)))</f>
        <v>0</v>
      </c>
      <c r="U10" s="149" t="str">
        <f>IF(AND(K10&gt;=80,O10&gt;=85),1,IF(AND(K10&gt;=75,O10&gt;=80),2,IF(AND(K10&gt;=70,O10&gt;=70),3,IF(AND(K10&gt;=65,O10&gt;=60),"1Ю",IF(AND(K10&gt;=60,O10&gt;=50),"2Ю","---")))))</f>
        <v>---</v>
      </c>
    </row>
    <row r="11" spans="1:21" ht="12.75">
      <c r="A11" s="28">
        <v>2</v>
      </c>
      <c r="B11" s="94" t="str">
        <f>IF(ISERROR(VLOOKUP($A11,#REF!,9,FALSE))=TRUE," ",VLOOKUP($A11,#REF!,9,FALSE))</f>
        <v> </v>
      </c>
      <c r="C11" s="94" t="str">
        <f>IF(ISERROR(VLOOKUP($B11,#REF!,2,FALSE))=TRUE," ",IF(VLOOKUP($B11,#REF!,3,FALSE)=0,"б/р",VLOOKUP($B11,#REF!,2,FALSE)))</f>
        <v> </v>
      </c>
      <c r="D11" s="94" t="str">
        <f>IF(ISERROR(VLOOKUP($B11,#REF!,11,FALSE))=TRUE," ",VLOOKUP($B11,#REF!,11,FALSE))</f>
        <v> </v>
      </c>
      <c r="E11" s="28" t="str">
        <f>IF(ISERROR(VLOOKUP($B11,#REF!,3,FALSE))=TRUE," ",VLOOKUP($B11,#REF!,3,FALSE))</f>
        <v> </v>
      </c>
      <c r="F11" s="69"/>
      <c r="G11" s="221">
        <f>IF(ISERROR(VLOOKUP($A11,'СтендF2-A'!$A$7:$Y$28,22,FALSE))=TRUE,0,VLOOKUP($A11,'СтендF2-A'!$A$7:$Y$28,22,FALSE))</f>
        <v>0</v>
      </c>
      <c r="H11" s="220">
        <f>IF(ISERROR(VLOOKUP($A11,'СтендF2-A'!$A$7:$Y$28,23,FALSE))=TRUE,0,VLOOKUP($A11,'СтендF2-A'!$A$7:$Y$28,23,FALSE))</f>
        <v>0</v>
      </c>
      <c r="I11" s="220">
        <f>IF(ISERROR(VLOOKUP($A11,'СтендF2-A'!$A$7:$Y$28,24,FALSE))=TRUE,0,VLOOKUP($A11,'СтендF2-A'!$A$7:$Y$28,24,FALSE))</f>
        <v>0</v>
      </c>
      <c r="J11" s="222">
        <f>IF(ISERROR(VLOOKUP($A11,'СтендF2-A'!$A$7:$Y$28,25,FALSE))=TRUE,0,VLOOKUP($A11,'СтендF2-A'!$A$7:$Y$28,25,FALSE))</f>
        <v>0</v>
      </c>
      <c r="K11" s="223">
        <f aca="true" t="shared" si="0" ref="K11:K19">SUM(G11:J11)</f>
        <v>0</v>
      </c>
      <c r="L11" s="46">
        <f>'F2-A-Старт'!H32</f>
        <v>0</v>
      </c>
      <c r="M11" s="28">
        <f>'F2-A-Старт'!I32</f>
        <v>0</v>
      </c>
      <c r="N11" s="47">
        <f>'F2-A-Старт'!J32</f>
        <v>0</v>
      </c>
      <c r="O11" s="212">
        <f aca="true" t="shared" si="1" ref="O11:O19">SUM(L11+M11+N11)/3</f>
        <v>0</v>
      </c>
      <c r="P11" s="28">
        <f aca="true" t="shared" si="2" ref="P11:P19">SUM(K11+O11)</f>
        <v>0</v>
      </c>
      <c r="Q11" s="28"/>
      <c r="R11" s="28">
        <f>IF(ISERROR(VLOOKUP($B11,#REF!,14,FALSE))=TRUE,0,IF(VLOOKUP($B11,#REF!,14,FALSE)&gt;1,VLOOKUP($B11,#REF!,14,FALSE),0))</f>
        <v>0</v>
      </c>
      <c r="S11" s="28">
        <f aca="true" t="shared" si="3" ref="S11:S19">IF(R11="л",0,P11)</f>
        <v>0</v>
      </c>
      <c r="T11" s="28">
        <f aca="true" t="shared" si="4" ref="T11:T19">IF(ISERROR(SUM(200*S11/MAX($S$10:$S$32)))=TRUE,0,SUM(200*S11/MAX($S$10:$S$32)))</f>
        <v>0</v>
      </c>
      <c r="U11" s="28" t="str">
        <f aca="true" t="shared" si="5" ref="U11:U19">IF(AND(K11&gt;=80,O11&gt;=85),1,IF(AND(K11&gt;=75,O11&gt;=80),2,IF(AND(K11&gt;=70,O11&gt;=70),3,IF(AND(K11&gt;=65,O11&gt;=60),"1Ю",IF(AND(K11&gt;=60,O11&gt;=50),"2Ю","---")))))</f>
        <v>---</v>
      </c>
    </row>
    <row r="12" spans="1:21" ht="12.75">
      <c r="A12" s="28">
        <v>3</v>
      </c>
      <c r="B12" s="94" t="str">
        <f>IF(ISERROR(VLOOKUP($A12,#REF!,9,FALSE))=TRUE," ",VLOOKUP($A12,#REF!,9,FALSE))</f>
        <v> </v>
      </c>
      <c r="C12" s="94" t="str">
        <f>IF(ISERROR(VLOOKUP($B12,#REF!,2,FALSE))=TRUE," ",IF(VLOOKUP($B12,#REF!,3,FALSE)=0,"б/р",VLOOKUP($B12,#REF!,2,FALSE)))</f>
        <v> </v>
      </c>
      <c r="D12" s="94" t="str">
        <f>IF(ISERROR(VLOOKUP($B12,#REF!,11,FALSE))=TRUE," ",VLOOKUP($B12,#REF!,11,FALSE))</f>
        <v> </v>
      </c>
      <c r="E12" s="28" t="str">
        <f>IF(ISERROR(VLOOKUP($B12,#REF!,3,FALSE))=TRUE," ",VLOOKUP($B12,#REF!,3,FALSE))</f>
        <v> </v>
      </c>
      <c r="F12" s="69"/>
      <c r="G12" s="221">
        <f>IF(ISERROR(VLOOKUP($A12,'СтендF2-A'!$A$7:$Y$28,22,FALSE))=TRUE,0,VLOOKUP($A12,'СтендF2-A'!$A$7:$Y$28,22,FALSE))</f>
        <v>0</v>
      </c>
      <c r="H12" s="220">
        <f>IF(ISERROR(VLOOKUP($A12,'СтендF2-A'!$A$7:$Y$28,23,FALSE))=TRUE,0,VLOOKUP($A12,'СтендF2-A'!$A$7:$Y$28,23,FALSE))</f>
        <v>0</v>
      </c>
      <c r="I12" s="220">
        <f>IF(ISERROR(VLOOKUP($A12,'СтендF2-A'!$A$7:$Y$28,24,FALSE))=TRUE,0,VLOOKUP($A12,'СтендF2-A'!$A$7:$Y$28,24,FALSE))</f>
        <v>0</v>
      </c>
      <c r="J12" s="222">
        <f>IF(ISERROR(VLOOKUP($A12,'СтендF2-A'!$A$7:$Y$28,25,FALSE))=TRUE,0,VLOOKUP($A12,'СтендF2-A'!$A$7:$Y$28,25,FALSE))</f>
        <v>0</v>
      </c>
      <c r="K12" s="223">
        <f t="shared" si="0"/>
        <v>0</v>
      </c>
      <c r="L12" s="46">
        <f>'F2-A-Старт'!K32</f>
        <v>0</v>
      </c>
      <c r="M12" s="28">
        <f>'F2-A-Старт'!L32</f>
        <v>0</v>
      </c>
      <c r="N12" s="47">
        <f>'F2-A-Старт'!M32</f>
        <v>0</v>
      </c>
      <c r="O12" s="212">
        <f t="shared" si="1"/>
        <v>0</v>
      </c>
      <c r="P12" s="28">
        <f t="shared" si="2"/>
        <v>0</v>
      </c>
      <c r="Q12" s="28"/>
      <c r="R12" s="28">
        <f>IF(ISERROR(VLOOKUP($B12,#REF!,14,FALSE))=TRUE,0,IF(VLOOKUP($B12,#REF!,14,FALSE)&gt;1,VLOOKUP($B12,#REF!,14,FALSE),0))</f>
        <v>0</v>
      </c>
      <c r="S12" s="28">
        <f t="shared" si="3"/>
        <v>0</v>
      </c>
      <c r="T12" s="28">
        <f t="shared" si="4"/>
        <v>0</v>
      </c>
      <c r="U12" s="28" t="str">
        <f t="shared" si="5"/>
        <v>---</v>
      </c>
    </row>
    <row r="13" spans="1:21" ht="12.75">
      <c r="A13" s="28">
        <v>4</v>
      </c>
      <c r="B13" s="94" t="str">
        <f>IF(ISERROR(VLOOKUP($A13,#REF!,9,FALSE))=TRUE," ",VLOOKUP($A13,#REF!,9,FALSE))</f>
        <v> </v>
      </c>
      <c r="C13" s="94" t="str">
        <f>IF(ISERROR(VLOOKUP($B13,#REF!,2,FALSE))=TRUE," ",IF(VLOOKUP($B13,#REF!,3,FALSE)=0,"б/р",VLOOKUP($B13,#REF!,2,FALSE)))</f>
        <v> </v>
      </c>
      <c r="D13" s="94" t="str">
        <f>IF(ISERROR(VLOOKUP($B13,#REF!,11,FALSE))=TRUE," ",VLOOKUP($B13,#REF!,11,FALSE))</f>
        <v> </v>
      </c>
      <c r="E13" s="28" t="str">
        <f>IF(ISERROR(VLOOKUP($B13,#REF!,3,FALSE))=TRUE," ",VLOOKUP($B13,#REF!,3,FALSE))</f>
        <v> </v>
      </c>
      <c r="F13" s="69"/>
      <c r="G13" s="221">
        <f>IF(ISERROR(VLOOKUP($A13,'СтендF2-A'!$A$7:$Y$28,22,FALSE))=TRUE,0,VLOOKUP($A13,'СтендF2-A'!$A$7:$Y$28,22,FALSE))</f>
        <v>0</v>
      </c>
      <c r="H13" s="220">
        <f>IF(ISERROR(VLOOKUP($A13,'СтендF2-A'!$A$7:$Y$28,23,FALSE))=TRUE,0,VLOOKUP($A13,'СтендF2-A'!$A$7:$Y$28,23,FALSE))</f>
        <v>0</v>
      </c>
      <c r="I13" s="220">
        <f>IF(ISERROR(VLOOKUP($A13,'СтендF2-A'!$A$7:$Y$28,24,FALSE))=TRUE,0,VLOOKUP($A13,'СтендF2-A'!$A$7:$Y$28,24,FALSE))</f>
        <v>0</v>
      </c>
      <c r="J13" s="222">
        <f>IF(ISERROR(VLOOKUP($A13,'СтендF2-A'!$A$7:$Y$28,25,FALSE))=TRUE,0,VLOOKUP($A13,'СтендF2-A'!$A$7:$Y$28,25,FALSE))</f>
        <v>0</v>
      </c>
      <c r="K13" s="223">
        <f t="shared" si="0"/>
        <v>0</v>
      </c>
      <c r="L13" s="46">
        <f>'F2-A-Старт'!N32</f>
        <v>0</v>
      </c>
      <c r="M13" s="28">
        <f>'F2-A-Старт'!O32</f>
        <v>0</v>
      </c>
      <c r="N13" s="47">
        <f>'F2-A-Старт'!P32</f>
        <v>0</v>
      </c>
      <c r="O13" s="212">
        <f t="shared" si="1"/>
        <v>0</v>
      </c>
      <c r="P13" s="28">
        <f t="shared" si="2"/>
        <v>0</v>
      </c>
      <c r="Q13" s="28"/>
      <c r="R13" s="28">
        <f>IF(ISERROR(VLOOKUP($B13,#REF!,14,FALSE))=TRUE,0,IF(VLOOKUP($B13,#REF!,14,FALSE)&gt;1,VLOOKUP($B13,#REF!,14,FALSE),0))</f>
        <v>0</v>
      </c>
      <c r="S13" s="28">
        <f t="shared" si="3"/>
        <v>0</v>
      </c>
      <c r="T13" s="28">
        <f t="shared" si="4"/>
        <v>0</v>
      </c>
      <c r="U13" s="28" t="str">
        <f t="shared" si="5"/>
        <v>---</v>
      </c>
    </row>
    <row r="14" spans="1:21" ht="12.75">
      <c r="A14" s="28">
        <v>5</v>
      </c>
      <c r="B14" s="94" t="str">
        <f>IF(ISERROR(VLOOKUP($A14,#REF!,9,FALSE))=TRUE," ",VLOOKUP($A14,#REF!,9,FALSE))</f>
        <v> </v>
      </c>
      <c r="C14" s="94" t="str">
        <f>IF(ISERROR(VLOOKUP($B14,#REF!,2,FALSE))=TRUE," ",IF(VLOOKUP($B14,#REF!,3,FALSE)=0,"б/р",VLOOKUP($B14,#REF!,2,FALSE)))</f>
        <v> </v>
      </c>
      <c r="D14" s="94" t="str">
        <f>IF(ISERROR(VLOOKUP($B14,#REF!,11,FALSE))=TRUE," ",VLOOKUP($B14,#REF!,11,FALSE))</f>
        <v> </v>
      </c>
      <c r="E14" s="28" t="str">
        <f>IF(ISERROR(VLOOKUP($B14,#REF!,3,FALSE))=TRUE," ",VLOOKUP($B14,#REF!,3,FALSE))</f>
        <v> </v>
      </c>
      <c r="F14" s="69"/>
      <c r="G14" s="221">
        <f>IF(ISERROR(VLOOKUP($A14,'СтендF2-A'!$A$7:$Y$28,22,FALSE))=TRUE,0,VLOOKUP($A14,'СтендF2-A'!$A$7:$Y$28,22,FALSE))</f>
        <v>0</v>
      </c>
      <c r="H14" s="220">
        <f>IF(ISERROR(VLOOKUP($A14,'СтендF2-A'!$A$7:$Y$28,23,FALSE))=TRUE,0,VLOOKUP($A14,'СтендF2-A'!$A$7:$Y$28,23,FALSE))</f>
        <v>0</v>
      </c>
      <c r="I14" s="220">
        <f>IF(ISERROR(VLOOKUP($A14,'СтендF2-A'!$A$7:$Y$28,24,FALSE))=TRUE,0,VLOOKUP($A14,'СтендF2-A'!$A$7:$Y$28,24,FALSE))</f>
        <v>0</v>
      </c>
      <c r="J14" s="222">
        <f>IF(ISERROR(VLOOKUP($A14,'СтендF2-A'!$A$7:$Y$28,25,FALSE))=TRUE,0,VLOOKUP($A14,'СтендF2-A'!$A$7:$Y$28,25,FALSE))</f>
        <v>0</v>
      </c>
      <c r="K14" s="223">
        <f t="shared" si="0"/>
        <v>0</v>
      </c>
      <c r="L14" s="46">
        <f>'F2-A-Старт'!Q32</f>
        <v>0</v>
      </c>
      <c r="M14" s="28">
        <f>'F2-A-Старт'!R32</f>
        <v>0</v>
      </c>
      <c r="N14" s="47">
        <f>'F2-A-Старт'!S32</f>
        <v>0</v>
      </c>
      <c r="O14" s="212">
        <f t="shared" si="1"/>
        <v>0</v>
      </c>
      <c r="P14" s="28">
        <f t="shared" si="2"/>
        <v>0</v>
      </c>
      <c r="Q14" s="28"/>
      <c r="R14" s="28">
        <f>IF(ISERROR(VLOOKUP($B14,#REF!,14,FALSE))=TRUE,0,IF(VLOOKUP($B14,#REF!,14,FALSE)&gt;1,VLOOKUP($B14,#REF!,14,FALSE),0))</f>
        <v>0</v>
      </c>
      <c r="S14" s="28">
        <f t="shared" si="3"/>
        <v>0</v>
      </c>
      <c r="T14" s="28">
        <f t="shared" si="4"/>
        <v>0</v>
      </c>
      <c r="U14" s="28" t="str">
        <f t="shared" si="5"/>
        <v>---</v>
      </c>
    </row>
    <row r="15" spans="1:21" ht="12.75">
      <c r="A15" s="28">
        <v>6</v>
      </c>
      <c r="B15" s="94" t="str">
        <f>IF(ISERROR(VLOOKUP($A15,#REF!,9,FALSE))=TRUE," ",VLOOKUP($A15,#REF!,9,FALSE))</f>
        <v> </v>
      </c>
      <c r="C15" s="94" t="str">
        <f>IF(ISERROR(VLOOKUP($B15,#REF!,2,FALSE))=TRUE," ",IF(VLOOKUP($B15,#REF!,3,FALSE)=0,"б/р",VLOOKUP($B15,#REF!,2,FALSE)))</f>
        <v> </v>
      </c>
      <c r="D15" s="94" t="str">
        <f>IF(ISERROR(VLOOKUP($B15,#REF!,11,FALSE))=TRUE," ",VLOOKUP($B15,#REF!,11,FALSE))</f>
        <v> </v>
      </c>
      <c r="E15" s="28" t="str">
        <f>IF(ISERROR(VLOOKUP($B15,#REF!,3,FALSE))=TRUE," ",VLOOKUP($B15,#REF!,3,FALSE))</f>
        <v> </v>
      </c>
      <c r="F15" s="69"/>
      <c r="G15" s="221">
        <f>IF(ISERROR(VLOOKUP($A15,'СтендF2-A'!$A$7:$Y$28,22,FALSE))=TRUE,0,VLOOKUP($A15,'СтендF2-A'!$A$7:$Y$28,22,FALSE))</f>
        <v>0</v>
      </c>
      <c r="H15" s="220">
        <f>IF(ISERROR(VLOOKUP($A15,'СтендF2-A'!$A$7:$Y$28,23,FALSE))=TRUE,0,VLOOKUP($A15,'СтендF2-A'!$A$7:$Y$28,23,FALSE))</f>
        <v>0</v>
      </c>
      <c r="I15" s="220">
        <f>IF(ISERROR(VLOOKUP($A15,'СтендF2-A'!$A$7:$Y$28,24,FALSE))=TRUE,0,VLOOKUP($A15,'СтендF2-A'!$A$7:$Y$28,24,FALSE))</f>
        <v>0</v>
      </c>
      <c r="J15" s="222">
        <f>IF(ISERROR(VLOOKUP($A15,'СтендF2-A'!$A$7:$Y$28,25,FALSE))=TRUE,0,VLOOKUP($A15,'СтендF2-A'!$A$7:$Y$28,25,FALSE))</f>
        <v>0</v>
      </c>
      <c r="K15" s="223">
        <f t="shared" si="0"/>
        <v>0</v>
      </c>
      <c r="L15" s="46">
        <f>'F2-A-Старт'!T32</f>
        <v>0</v>
      </c>
      <c r="M15" s="28">
        <f>'F2-A-Старт'!U32</f>
        <v>0</v>
      </c>
      <c r="N15" s="47">
        <f>'F2-A-Старт'!V32</f>
        <v>0</v>
      </c>
      <c r="O15" s="212">
        <f t="shared" si="1"/>
        <v>0</v>
      </c>
      <c r="P15" s="28">
        <f t="shared" si="2"/>
        <v>0</v>
      </c>
      <c r="Q15" s="28"/>
      <c r="R15" s="28">
        <f>IF(ISERROR(VLOOKUP($B15,#REF!,14,FALSE))=TRUE,0,IF(VLOOKUP($B15,#REF!,14,FALSE)&gt;1,VLOOKUP($B15,#REF!,14,FALSE),0))</f>
        <v>0</v>
      </c>
      <c r="S15" s="28">
        <f t="shared" si="3"/>
        <v>0</v>
      </c>
      <c r="T15" s="28">
        <f t="shared" si="4"/>
        <v>0</v>
      </c>
      <c r="U15" s="28" t="str">
        <f t="shared" si="5"/>
        <v>---</v>
      </c>
    </row>
    <row r="16" spans="1:21" ht="12.75">
      <c r="A16" s="28">
        <v>7</v>
      </c>
      <c r="B16" s="94" t="str">
        <f>IF(ISERROR(VLOOKUP($A16,#REF!,9,FALSE))=TRUE," ",VLOOKUP($A16,#REF!,9,FALSE))</f>
        <v> </v>
      </c>
      <c r="C16" s="94" t="str">
        <f>IF(ISERROR(VLOOKUP($B16,#REF!,2,FALSE))=TRUE," ",IF(VLOOKUP($B16,#REF!,3,FALSE)=0,"б/р",VLOOKUP($B16,#REF!,2,FALSE)))</f>
        <v> </v>
      </c>
      <c r="D16" s="94" t="str">
        <f>IF(ISERROR(VLOOKUP($B16,#REF!,11,FALSE))=TRUE," ",VLOOKUP($B16,#REF!,11,FALSE))</f>
        <v> </v>
      </c>
      <c r="E16" s="28" t="str">
        <f>IF(ISERROR(VLOOKUP($B16,#REF!,3,FALSE))=TRUE," ",VLOOKUP($B16,#REF!,3,FALSE))</f>
        <v> </v>
      </c>
      <c r="F16" s="69"/>
      <c r="G16" s="221">
        <f>IF(ISERROR(VLOOKUP($A16,'СтендF2-A'!$A$7:$Y$28,22,FALSE))=TRUE,0,VLOOKUP($A16,'СтендF2-A'!$A$7:$Y$28,22,FALSE))</f>
        <v>0</v>
      </c>
      <c r="H16" s="220">
        <f>IF(ISERROR(VLOOKUP($A16,'СтендF2-A'!$A$7:$Y$28,23,FALSE))=TRUE,0,VLOOKUP($A16,'СтендF2-A'!$A$7:$Y$28,23,FALSE))</f>
        <v>0</v>
      </c>
      <c r="I16" s="220">
        <f>IF(ISERROR(VLOOKUP($A16,'СтендF2-A'!$A$7:$Y$28,24,FALSE))=TRUE,0,VLOOKUP($A16,'СтендF2-A'!$A$7:$Y$28,24,FALSE))</f>
        <v>0</v>
      </c>
      <c r="J16" s="222">
        <f>IF(ISERROR(VLOOKUP($A16,'СтендF2-A'!$A$7:$Y$28,25,FALSE))=TRUE,0,VLOOKUP($A16,'СтендF2-A'!$A$7:$Y$28,25,FALSE))</f>
        <v>0</v>
      </c>
      <c r="K16" s="223">
        <f t="shared" si="0"/>
        <v>0</v>
      </c>
      <c r="L16" s="46">
        <f>'F2-A-Старт'!W32</f>
        <v>0</v>
      </c>
      <c r="M16" s="28">
        <f>'F2-A-Старт'!X32</f>
        <v>0</v>
      </c>
      <c r="N16" s="47">
        <f>'F2-A-Старт'!Y32</f>
        <v>0</v>
      </c>
      <c r="O16" s="212">
        <f t="shared" si="1"/>
        <v>0</v>
      </c>
      <c r="P16" s="28">
        <f t="shared" si="2"/>
        <v>0</v>
      </c>
      <c r="Q16" s="28"/>
      <c r="R16" s="28">
        <f>IF(ISERROR(VLOOKUP($B16,#REF!,14,FALSE))=TRUE,0,IF(VLOOKUP($B16,#REF!,14,FALSE)&gt;1,VLOOKUP($B16,#REF!,14,FALSE),0))</f>
        <v>0</v>
      </c>
      <c r="S16" s="28">
        <f t="shared" si="3"/>
        <v>0</v>
      </c>
      <c r="T16" s="28">
        <f t="shared" si="4"/>
        <v>0</v>
      </c>
      <c r="U16" s="28" t="str">
        <f t="shared" si="5"/>
        <v>---</v>
      </c>
    </row>
    <row r="17" spans="1:21" ht="12.75">
      <c r="A17" s="28">
        <v>8</v>
      </c>
      <c r="B17" s="94" t="str">
        <f>IF(ISERROR(VLOOKUP($A17,#REF!,9,FALSE))=TRUE," ",VLOOKUP($A17,#REF!,9,FALSE))</f>
        <v> </v>
      </c>
      <c r="C17" s="94" t="str">
        <f>IF(ISERROR(VLOOKUP($B17,#REF!,2,FALSE))=TRUE," ",IF(VLOOKUP($B17,#REF!,3,FALSE)=0,"б/р",VLOOKUP($B17,#REF!,2,FALSE)))</f>
        <v> </v>
      </c>
      <c r="D17" s="94" t="str">
        <f>IF(ISERROR(VLOOKUP($B17,#REF!,11,FALSE))=TRUE," ",VLOOKUP($B17,#REF!,11,FALSE))</f>
        <v> </v>
      </c>
      <c r="E17" s="28" t="str">
        <f>IF(ISERROR(VLOOKUP($B17,#REF!,3,FALSE))=TRUE," ",VLOOKUP($B17,#REF!,3,FALSE))</f>
        <v> </v>
      </c>
      <c r="F17" s="69"/>
      <c r="G17" s="221">
        <f>IF(ISERROR(VLOOKUP($A17,'СтендF2-A'!$A$7:$Y$28,22,FALSE))=TRUE,0,VLOOKUP($A17,'СтендF2-A'!$A$7:$Y$28,22,FALSE))</f>
        <v>0</v>
      </c>
      <c r="H17" s="220">
        <f>IF(ISERROR(VLOOKUP($A17,'СтендF2-A'!$A$7:$Y$28,23,FALSE))=TRUE,0,VLOOKUP($A17,'СтендF2-A'!$A$7:$Y$28,23,FALSE))</f>
        <v>0</v>
      </c>
      <c r="I17" s="220">
        <f>IF(ISERROR(VLOOKUP($A17,'СтендF2-A'!$A$7:$Y$28,24,FALSE))=TRUE,0,VLOOKUP($A17,'СтендF2-A'!$A$7:$Y$28,24,FALSE))</f>
        <v>0</v>
      </c>
      <c r="J17" s="222">
        <f>IF(ISERROR(VLOOKUP($A17,'СтендF2-A'!$A$7:$Y$28,25,FALSE))=TRUE,0,VLOOKUP($A17,'СтендF2-A'!$A$7:$Y$28,25,FALSE))</f>
        <v>0</v>
      </c>
      <c r="K17" s="223">
        <f t="shared" si="0"/>
        <v>0</v>
      </c>
      <c r="L17" s="46">
        <f>'F2-A-Старт'!Z32</f>
        <v>0</v>
      </c>
      <c r="M17" s="28">
        <f>'F2-A-Старт'!AA32</f>
        <v>0</v>
      </c>
      <c r="N17" s="47">
        <f>'F2-A-Старт'!AB32</f>
        <v>0</v>
      </c>
      <c r="O17" s="212">
        <f t="shared" si="1"/>
        <v>0</v>
      </c>
      <c r="P17" s="28">
        <f t="shared" si="2"/>
        <v>0</v>
      </c>
      <c r="Q17" s="28"/>
      <c r="R17" s="28">
        <f>IF(ISERROR(VLOOKUP($B17,#REF!,14,FALSE))=TRUE,0,IF(VLOOKUP($B17,#REF!,14,FALSE)&gt;1,VLOOKUP($B17,#REF!,14,FALSE),0))</f>
        <v>0</v>
      </c>
      <c r="S17" s="28">
        <f t="shared" si="3"/>
        <v>0</v>
      </c>
      <c r="T17" s="28">
        <f t="shared" si="4"/>
        <v>0</v>
      </c>
      <c r="U17" s="28" t="str">
        <f t="shared" si="5"/>
        <v>---</v>
      </c>
    </row>
    <row r="18" spans="1:21" ht="12.75">
      <c r="A18" s="28">
        <v>9</v>
      </c>
      <c r="B18" s="94" t="str">
        <f>IF(ISERROR(VLOOKUP($A18,#REF!,9,FALSE))=TRUE," ",VLOOKUP($A18,#REF!,9,FALSE))</f>
        <v> </v>
      </c>
      <c r="C18" s="94" t="str">
        <f>IF(ISERROR(VLOOKUP($B18,#REF!,2,FALSE))=TRUE," ",IF(VLOOKUP($B18,#REF!,3,FALSE)=0,"б/р",VLOOKUP($B18,#REF!,2,FALSE)))</f>
        <v> </v>
      </c>
      <c r="D18" s="94" t="str">
        <f>IF(ISERROR(VLOOKUP($B18,#REF!,11,FALSE))=TRUE," ",VLOOKUP($B18,#REF!,11,FALSE))</f>
        <v> </v>
      </c>
      <c r="E18" s="28" t="str">
        <f>IF(ISERROR(VLOOKUP($B18,#REF!,3,FALSE))=TRUE," ",VLOOKUP($B18,#REF!,3,FALSE))</f>
        <v> </v>
      </c>
      <c r="F18" s="69"/>
      <c r="G18" s="221">
        <f>IF(ISERROR(VLOOKUP($A18,'СтендF2-A'!$A$7:$Y$28,22,FALSE))=TRUE,0,VLOOKUP($A18,'СтендF2-A'!$A$7:$Y$28,22,FALSE))</f>
        <v>0</v>
      </c>
      <c r="H18" s="220">
        <f>IF(ISERROR(VLOOKUP($A18,'СтендF2-A'!$A$7:$Y$28,23,FALSE))=TRUE,0,VLOOKUP($A18,'СтендF2-A'!$A$7:$Y$28,23,FALSE))</f>
        <v>0</v>
      </c>
      <c r="I18" s="220">
        <f>IF(ISERROR(VLOOKUP($A18,'СтендF2-A'!$A$7:$Y$28,24,FALSE))=TRUE,0,VLOOKUP($A18,'СтендF2-A'!$A$7:$Y$28,24,FALSE))</f>
        <v>0</v>
      </c>
      <c r="J18" s="222">
        <f>IF(ISERROR(VLOOKUP($A18,'СтендF2-A'!$A$7:$Y$28,25,FALSE))=TRUE,0,VLOOKUP($A18,'СтендF2-A'!$A$7:$Y$28,25,FALSE))</f>
        <v>0</v>
      </c>
      <c r="K18" s="223">
        <f t="shared" si="0"/>
        <v>0</v>
      </c>
      <c r="L18" s="46">
        <f>'F2-A-Старт'!AC32</f>
        <v>0</v>
      </c>
      <c r="M18" s="28">
        <f>'F2-A-Старт'!AD32</f>
        <v>0</v>
      </c>
      <c r="N18" s="47">
        <f>'F2-A-Старт'!AE32</f>
        <v>0</v>
      </c>
      <c r="O18" s="212">
        <f t="shared" si="1"/>
        <v>0</v>
      </c>
      <c r="P18" s="28">
        <f t="shared" si="2"/>
        <v>0</v>
      </c>
      <c r="Q18" s="28"/>
      <c r="R18" s="28">
        <f>IF(ISERROR(VLOOKUP($B18,#REF!,14,FALSE))=TRUE,0,IF(VLOOKUP($B18,#REF!,14,FALSE)&gt;1,VLOOKUP($B18,#REF!,14,FALSE),0))</f>
        <v>0</v>
      </c>
      <c r="S18" s="28">
        <f t="shared" si="3"/>
        <v>0</v>
      </c>
      <c r="T18" s="28">
        <f t="shared" si="4"/>
        <v>0</v>
      </c>
      <c r="U18" s="28" t="str">
        <f t="shared" si="5"/>
        <v>---</v>
      </c>
    </row>
    <row r="19" spans="1:21" ht="13.5" thickBot="1">
      <c r="A19" s="84">
        <v>10</v>
      </c>
      <c r="B19" s="95" t="str">
        <f>IF(ISERROR(VLOOKUP($A19,#REF!,9,FALSE))=TRUE," ",VLOOKUP($A19,#REF!,9,FALSE))</f>
        <v> </v>
      </c>
      <c r="C19" s="95" t="str">
        <f>IF(ISERROR(VLOOKUP($B19,#REF!,2,FALSE))=TRUE," ",IF(VLOOKUP($B19,#REF!,3,FALSE)=0,"б/р",VLOOKUP($B19,#REF!,2,FALSE)))</f>
        <v> </v>
      </c>
      <c r="D19" s="95" t="str">
        <f>IF(ISERROR(VLOOKUP($B19,#REF!,11,FALSE))=TRUE," ",VLOOKUP($B19,#REF!,11,FALSE))</f>
        <v> </v>
      </c>
      <c r="E19" s="84" t="str">
        <f>IF(ISERROR(VLOOKUP($B19,#REF!,3,FALSE))=TRUE," ",VLOOKUP($B19,#REF!,3,FALSE))</f>
        <v> </v>
      </c>
      <c r="F19" s="158"/>
      <c r="G19" s="227">
        <f>IF(ISERROR(VLOOKUP($A19,'СтендF2-A'!$A$7:$Y$28,22,FALSE))=TRUE,0,VLOOKUP($A19,'СтендF2-A'!$A$7:$Y$28,22,FALSE))</f>
        <v>0</v>
      </c>
      <c r="H19" s="196">
        <f>IF(ISERROR(VLOOKUP($A19,'СтендF2-A'!$A$7:$Y$28,23,FALSE))=TRUE,0,VLOOKUP($A19,'СтендF2-A'!$A$7:$Y$28,23,FALSE))</f>
        <v>0</v>
      </c>
      <c r="I19" s="196">
        <f>IF(ISERROR(VLOOKUP($A19,'СтендF2-A'!$A$7:$Y$28,24,FALSE))=TRUE,0,VLOOKUP($A19,'СтендF2-A'!$A$7:$Y$28,24,FALSE))</f>
        <v>0</v>
      </c>
      <c r="J19" s="229">
        <f>IF(ISERROR(VLOOKUP($A19,'СтендF2-A'!$A$7:$Y$28,25,FALSE))=TRUE,0,VLOOKUP($A19,'СтендF2-A'!$A$7:$Y$28,25,FALSE))</f>
        <v>0</v>
      </c>
      <c r="K19" s="230">
        <f t="shared" si="0"/>
        <v>0</v>
      </c>
      <c r="L19" s="85">
        <f>'F2-A-Старт'!AF32</f>
        <v>0</v>
      </c>
      <c r="M19" s="84">
        <f>'F2-A-Старт'!AG32</f>
        <v>0</v>
      </c>
      <c r="N19" s="86">
        <f>'F2-A-Старт'!AH32</f>
        <v>0</v>
      </c>
      <c r="O19" s="213">
        <f t="shared" si="1"/>
        <v>0</v>
      </c>
      <c r="P19" s="84">
        <f t="shared" si="2"/>
        <v>0</v>
      </c>
      <c r="Q19" s="84"/>
      <c r="R19" s="84">
        <f>IF(ISERROR(VLOOKUP($B19,#REF!,14,FALSE))=TRUE,0,IF(VLOOKUP($B19,#REF!,14,FALSE)&gt;1,VLOOKUP($B19,#REF!,14,FALSE),0))</f>
        <v>0</v>
      </c>
      <c r="S19" s="84">
        <f t="shared" si="3"/>
        <v>0</v>
      </c>
      <c r="T19" s="84">
        <f t="shared" si="4"/>
        <v>0</v>
      </c>
      <c r="U19" s="84" t="str">
        <f t="shared" si="5"/>
        <v>---</v>
      </c>
    </row>
    <row r="20" ht="13.5" thickTop="1"/>
    <row r="21" spans="4:14" ht="12.75">
      <c r="D21" t="s">
        <v>35</v>
      </c>
      <c r="G21"/>
      <c r="H21"/>
      <c r="I21"/>
      <c r="J21"/>
      <c r="K21"/>
      <c r="N21" t="s">
        <v>36</v>
      </c>
    </row>
  </sheetData>
  <sheetProtection/>
  <mergeCells count="21">
    <mergeCell ref="T7:T9"/>
    <mergeCell ref="J8:J9"/>
    <mergeCell ref="H8:H9"/>
    <mergeCell ref="I8:I9"/>
    <mergeCell ref="A7:A9"/>
    <mergeCell ref="B7:B9"/>
    <mergeCell ref="C7:C9"/>
    <mergeCell ref="D7:D9"/>
    <mergeCell ref="E7:E9"/>
    <mergeCell ref="U7:U9"/>
    <mergeCell ref="Q7:Q9"/>
    <mergeCell ref="S7:S9"/>
    <mergeCell ref="L8:N8"/>
    <mergeCell ref="O7:O9"/>
    <mergeCell ref="G7:K7"/>
    <mergeCell ref="F7:F9"/>
    <mergeCell ref="K8:K9"/>
    <mergeCell ref="P7:P9"/>
    <mergeCell ref="R7:R9"/>
    <mergeCell ref="L7:N7"/>
    <mergeCell ref="G8:G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H131"/>
  <sheetViews>
    <sheetView showGridLines="0" zoomScale="90" zoomScaleNormal="90" zoomScalePageLayoutView="0" workbookViewId="0" topLeftCell="A1">
      <selection activeCell="E18" sqref="E18"/>
    </sheetView>
  </sheetViews>
  <sheetFormatPr defaultColWidth="9.00390625" defaultRowHeight="12.75"/>
  <cols>
    <col min="1" max="1" width="13.375" style="0" customWidth="1"/>
    <col min="2" max="2" width="3.625" style="0" customWidth="1"/>
    <col min="3" max="3" width="4.25390625" style="0" customWidth="1"/>
    <col min="4" max="4" width="6.375" style="0" customWidth="1"/>
    <col min="5" max="5" width="7.125" style="0" customWidth="1"/>
    <col min="6" max="6" width="6.375" style="0" customWidth="1"/>
    <col min="7" max="28" width="7.125" style="0" customWidth="1"/>
    <col min="29" max="34" width="6.25390625" style="0" customWidth="1"/>
  </cols>
  <sheetData>
    <row r="1" spans="2:112" ht="15.75">
      <c r="B1" s="1"/>
      <c r="N1" s="200" t="s">
        <v>170</v>
      </c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  <c r="BQ1" s="24"/>
      <c r="BR1" s="24"/>
      <c r="BS1" s="24"/>
      <c r="BT1" s="24"/>
      <c r="BU1" s="24"/>
      <c r="BV1" s="24"/>
      <c r="BW1" s="24"/>
      <c r="BX1" s="24"/>
      <c r="BY1" s="24"/>
      <c r="BZ1" s="24"/>
      <c r="CA1" s="24"/>
      <c r="CB1" s="24"/>
      <c r="CC1" s="24"/>
      <c r="CD1" s="24"/>
      <c r="CE1" s="24"/>
      <c r="CF1" s="24"/>
      <c r="CG1" s="24"/>
      <c r="CH1" s="24"/>
      <c r="CI1" s="24"/>
      <c r="CJ1" s="24"/>
      <c r="CK1" s="24"/>
      <c r="CL1" s="24"/>
      <c r="CM1" s="24"/>
      <c r="CN1" s="24"/>
      <c r="CO1" s="24"/>
      <c r="CP1" s="24"/>
      <c r="CQ1" s="24"/>
      <c r="CR1" s="24"/>
      <c r="CS1" s="24"/>
      <c r="CT1" s="24"/>
      <c r="CU1" s="24"/>
      <c r="CV1" s="24"/>
      <c r="CW1" s="24"/>
      <c r="CX1" s="24"/>
      <c r="CY1" s="24"/>
      <c r="CZ1" s="24"/>
      <c r="DA1" s="24"/>
      <c r="DB1" s="24"/>
      <c r="DC1" s="24"/>
      <c r="DD1" s="24"/>
      <c r="DE1" s="24"/>
      <c r="DF1" s="24"/>
      <c r="DG1" s="24"/>
      <c r="DH1" s="24"/>
    </row>
    <row r="2" spans="11:112" ht="15.75">
      <c r="K2" s="3" t="s">
        <v>11</v>
      </c>
      <c r="R2" s="2" t="e">
        <f>#REF!</f>
        <v>#REF!</v>
      </c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24"/>
      <c r="CX2" s="24"/>
      <c r="CY2" s="24"/>
      <c r="CZ2" s="24"/>
      <c r="DA2" s="24"/>
      <c r="DB2" s="24"/>
      <c r="DC2" s="24"/>
      <c r="DD2" s="24"/>
      <c r="DE2" s="24"/>
      <c r="DF2" s="24"/>
      <c r="DG2" s="24"/>
      <c r="DH2" s="24"/>
    </row>
    <row r="3" spans="1:112" ht="12.75">
      <c r="A3" s="198"/>
      <c r="B3" s="198"/>
      <c r="C3" s="15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24"/>
      <c r="CS3" s="24"/>
      <c r="CT3" s="24"/>
      <c r="CU3" s="24"/>
      <c r="CV3" s="24"/>
      <c r="CW3" s="24"/>
      <c r="CX3" s="24"/>
      <c r="CY3" s="24"/>
      <c r="CZ3" s="24"/>
      <c r="DA3" s="24"/>
      <c r="DB3" s="24"/>
      <c r="DC3" s="24"/>
      <c r="DD3" s="24"/>
      <c r="DE3" s="24"/>
      <c r="DF3" s="24"/>
      <c r="DG3" s="24"/>
      <c r="DH3" s="24"/>
    </row>
    <row r="4" spans="8:112" ht="15.75">
      <c r="H4" s="2"/>
      <c r="N4" s="200" t="str">
        <f>ЕК600!U4</f>
        <v>Лично-командное Первенство Тверской области по судомодельному </v>
      </c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</row>
    <row r="5" spans="11:112" ht="15.75">
      <c r="K5" s="4"/>
      <c r="N5" s="199" t="str">
        <f>ЕК600!U5</f>
        <v>спорту среди школьников.</v>
      </c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</row>
    <row r="6" spans="24:112" ht="12.75">
      <c r="X6" s="5"/>
      <c r="Y6" s="5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4"/>
      <c r="DD6" s="24"/>
      <c r="DE6" s="24"/>
      <c r="DF6" s="24"/>
      <c r="DG6" s="24"/>
      <c r="DH6" s="24"/>
    </row>
    <row r="7" spans="1:112" ht="13.5" thickBot="1">
      <c r="A7" s="257">
        <f ca="1">TODAY()</f>
        <v>43243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  <c r="CY7" s="24"/>
      <c r="CZ7" s="24"/>
      <c r="DA7" s="24"/>
      <c r="DB7" s="24"/>
      <c r="DC7" s="24"/>
      <c r="DD7" s="24"/>
      <c r="DE7" s="24"/>
      <c r="DF7" s="24"/>
      <c r="DG7" s="24"/>
      <c r="DH7" s="24"/>
    </row>
    <row r="8" spans="1:112" ht="13.5" thickTop="1">
      <c r="A8" s="33" t="s">
        <v>44</v>
      </c>
      <c r="B8" s="96"/>
      <c r="C8" s="96"/>
      <c r="D8" s="96"/>
      <c r="E8" s="79"/>
      <c r="F8" s="153">
        <v>1</v>
      </c>
      <c r="G8" s="81"/>
      <c r="H8" s="116"/>
      <c r="I8" s="78">
        <v>2</v>
      </c>
      <c r="J8" s="78"/>
      <c r="K8" s="79"/>
      <c r="L8" s="38">
        <v>3</v>
      </c>
      <c r="M8" s="81"/>
      <c r="N8" s="116"/>
      <c r="O8" s="78">
        <v>4</v>
      </c>
      <c r="P8" s="78"/>
      <c r="Q8" s="79"/>
      <c r="R8" s="38">
        <v>5</v>
      </c>
      <c r="S8" s="81"/>
      <c r="T8" s="116"/>
      <c r="U8" s="78">
        <v>6</v>
      </c>
      <c r="V8" s="78"/>
      <c r="W8" s="79"/>
      <c r="X8" s="38">
        <v>7</v>
      </c>
      <c r="Y8" s="81"/>
      <c r="Z8" s="116"/>
      <c r="AA8" s="78">
        <v>8</v>
      </c>
      <c r="AB8" s="153"/>
      <c r="AC8" s="113"/>
      <c r="AD8" s="78">
        <v>9</v>
      </c>
      <c r="AE8" s="121"/>
      <c r="AF8" s="113"/>
      <c r="AG8" s="78">
        <v>10</v>
      </c>
      <c r="AH8" s="121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4"/>
      <c r="DB8" s="24"/>
      <c r="DC8" s="24"/>
      <c r="DD8" s="24"/>
      <c r="DE8" s="24"/>
      <c r="DF8" s="24"/>
      <c r="DG8" s="24"/>
      <c r="DH8" s="24"/>
    </row>
    <row r="9" spans="1:112" ht="15">
      <c r="A9" s="33" t="s">
        <v>45</v>
      </c>
      <c r="B9" s="96"/>
      <c r="C9" s="96"/>
      <c r="D9" s="96"/>
      <c r="E9" s="152"/>
      <c r="F9" s="155" t="str">
        <f>IF(ISERROR(VLOOKUP(F8,#REF!,8,FALSE))=TRUE," ",VLOOKUP(F8,#REF!,8,FALSE))</f>
        <v> </v>
      </c>
      <c r="G9" s="121"/>
      <c r="H9" s="114"/>
      <c r="I9" s="155" t="str">
        <f>IF(ISERROR(VLOOKUP(I8,#REF!,8,FALSE))=TRUE," ",VLOOKUP(I8,#REF!,8,FALSE))</f>
        <v> </v>
      </c>
      <c r="J9" s="78"/>
      <c r="K9" s="113"/>
      <c r="L9" s="155" t="str">
        <f>IF(ISERROR(VLOOKUP(L8,#REF!,8,FALSE))=TRUE," ",VLOOKUP(L8,#REF!,8,FALSE))</f>
        <v> </v>
      </c>
      <c r="M9" s="121"/>
      <c r="N9" s="123"/>
      <c r="O9" s="155" t="str">
        <f>IF(ISERROR(VLOOKUP(O8,#REF!,8,FALSE))=TRUE," ",VLOOKUP(O8,#REF!,8,FALSE))</f>
        <v> </v>
      </c>
      <c r="P9" s="78"/>
      <c r="Q9" s="113"/>
      <c r="R9" s="155" t="str">
        <f>IF(ISERROR(VLOOKUP(R8,#REF!,8,FALSE))=TRUE," ",VLOOKUP(R8,#REF!,8,FALSE))</f>
        <v> </v>
      </c>
      <c r="S9" s="121"/>
      <c r="T9" s="114"/>
      <c r="U9" s="155" t="str">
        <f>IF(ISERROR(VLOOKUP(U8,#REF!,8,FALSE))=TRUE," ",VLOOKUP(U8,#REF!,8,FALSE))</f>
        <v> </v>
      </c>
      <c r="V9" s="78"/>
      <c r="W9" s="113"/>
      <c r="X9" s="155" t="str">
        <f>IF(ISERROR(VLOOKUP(X8,#REF!,8,FALSE))=TRUE," ",VLOOKUP(X8,#REF!,8,FALSE))</f>
        <v> </v>
      </c>
      <c r="Y9" s="121"/>
      <c r="Z9" s="114"/>
      <c r="AA9" s="155" t="str">
        <f>IF(ISERROR(VLOOKUP(AA8,#REF!,8,FALSE))=TRUE," ",VLOOKUP(AA8,#REF!,8,FALSE))</f>
        <v> </v>
      </c>
      <c r="AB9" s="78"/>
      <c r="AC9" s="113"/>
      <c r="AD9" s="155" t="str">
        <f>IF(ISERROR(VLOOKUP(AD8,#REF!,8,FALSE))=TRUE," ",VLOOKUP(AD8,#REF!,8,FALSE))</f>
        <v> </v>
      </c>
      <c r="AE9" s="121"/>
      <c r="AF9" s="113"/>
      <c r="AG9" s="155" t="str">
        <f>IF(ISERROR(VLOOKUP(AG8,#REF!,8,FALSE))=TRUE," ",VLOOKUP(AG8,#REF!,8,FALSE))</f>
        <v> </v>
      </c>
      <c r="AH9" s="121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  <c r="DD9" s="24"/>
      <c r="DE9" s="24"/>
      <c r="DF9" s="24"/>
      <c r="DG9" s="24"/>
      <c r="DH9" s="24"/>
    </row>
    <row r="10" spans="1:112" ht="15">
      <c r="A10" s="33" t="s">
        <v>46</v>
      </c>
      <c r="B10" s="96"/>
      <c r="C10" s="96"/>
      <c r="D10" s="96"/>
      <c r="E10" s="113"/>
      <c r="F10" s="154" t="str">
        <f>IF(ISERROR(VLOOKUP(F9,#REF!,2,FALSE))=TRUE," ",VLOOKUP(F9,#REF!,2,FALSE))</f>
        <v> </v>
      </c>
      <c r="G10" s="121"/>
      <c r="H10" s="114"/>
      <c r="I10" s="154" t="str">
        <f>IF(ISERROR(VLOOKUP(I9,#REF!,2,FALSE))=TRUE," ",VLOOKUP(I9,#REF!,2,FALSE))</f>
        <v> </v>
      </c>
      <c r="J10" s="78"/>
      <c r="K10" s="113"/>
      <c r="L10" s="154" t="str">
        <f>IF(ISERROR(VLOOKUP(L9,#REF!,2,FALSE))=TRUE," ",VLOOKUP(L9,#REF!,2,FALSE))</f>
        <v> </v>
      </c>
      <c r="M10" s="121"/>
      <c r="N10" s="114"/>
      <c r="O10" s="154" t="str">
        <f>IF(ISERROR(VLOOKUP(O9,#REF!,2,FALSE))=TRUE," ",VLOOKUP(O9,#REF!,2,FALSE))</f>
        <v> </v>
      </c>
      <c r="P10" s="78"/>
      <c r="Q10" s="113"/>
      <c r="R10" s="154" t="str">
        <f>IF(ISERROR(VLOOKUP(R9,#REF!,2,FALSE))=TRUE," ",VLOOKUP(R9,#REF!,2,FALSE))</f>
        <v> </v>
      </c>
      <c r="S10" s="121"/>
      <c r="T10" s="114"/>
      <c r="U10" s="154" t="str">
        <f>IF(ISERROR(VLOOKUP(U9,#REF!,2,FALSE))=TRUE," ",VLOOKUP(U9,#REF!,2,FALSE))</f>
        <v> </v>
      </c>
      <c r="V10" s="78"/>
      <c r="W10" s="113"/>
      <c r="X10" s="154" t="str">
        <f>IF(ISERROR(VLOOKUP(X9,#REF!,2,FALSE))=TRUE," ",VLOOKUP(X9,#REF!,2,FALSE))</f>
        <v> </v>
      </c>
      <c r="Y10" s="121"/>
      <c r="Z10" s="114"/>
      <c r="AA10" s="154" t="str">
        <f>IF(ISERROR(VLOOKUP(AA9,#REF!,2,FALSE))=TRUE," ",VLOOKUP(AA9,#REF!,2,FALSE))</f>
        <v> </v>
      </c>
      <c r="AB10" s="78"/>
      <c r="AC10" s="113"/>
      <c r="AD10" s="154" t="str">
        <f>IF(ISERROR(VLOOKUP(AD9,#REF!,2,FALSE))=TRUE," ",VLOOKUP(AD9,#REF!,2,FALSE))</f>
        <v> </v>
      </c>
      <c r="AE10" s="121"/>
      <c r="AF10" s="113"/>
      <c r="AG10" s="154" t="str">
        <f>IF(ISERROR(VLOOKUP(AG9,#REF!,2,FALSE))=TRUE," ",VLOOKUP(AG9,#REF!,2,FALSE))</f>
        <v> </v>
      </c>
      <c r="AH10" s="121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</row>
    <row r="11" spans="1:112" ht="12.75">
      <c r="A11" s="33" t="s">
        <v>47</v>
      </c>
      <c r="B11" s="96"/>
      <c r="C11" s="96"/>
      <c r="D11" s="96"/>
      <c r="E11" s="113"/>
      <c r="F11" s="78" t="str">
        <f>IF(ISERROR(VLOOKUP(F9,#REF!,3,FALSE))=TRUE," ",IF(VLOOKUP(F9,#REF!,3,FALSE)=0,"б/р",VLOOKUP(F9,#REF!,3,FALSE)))</f>
        <v> </v>
      </c>
      <c r="G11" s="121"/>
      <c r="H11" s="114"/>
      <c r="I11" s="78" t="str">
        <f>IF(ISERROR(VLOOKUP(I9,#REF!,3,FALSE))=TRUE," ",IF(VLOOKUP(I9,#REF!,3,FALSE)=0,"б/р",VLOOKUP(I9,#REF!,3,FALSE)))</f>
        <v> </v>
      </c>
      <c r="J11" s="78"/>
      <c r="K11" s="113"/>
      <c r="L11" s="78" t="str">
        <f>IF(ISERROR(VLOOKUP(L9,#REF!,3,FALSE))=TRUE," ",IF(VLOOKUP(L9,#REF!,3,FALSE)=0,"б/р",VLOOKUP(L9,#REF!,3,FALSE)))</f>
        <v> </v>
      </c>
      <c r="M11" s="121"/>
      <c r="N11" s="114"/>
      <c r="O11" s="78" t="str">
        <f>IF(ISERROR(VLOOKUP(O9,#REF!,3,FALSE))=TRUE," ",IF(VLOOKUP(O9,#REF!,3,FALSE)=0,"б/р",VLOOKUP(O9,#REF!,3,FALSE)))</f>
        <v> </v>
      </c>
      <c r="P11" s="78"/>
      <c r="Q11" s="113"/>
      <c r="R11" s="78" t="str">
        <f>IF(ISERROR(VLOOKUP(R9,#REF!,3,FALSE))=TRUE," ",IF(VLOOKUP(R9,#REF!,3,FALSE)=0,"б/р",VLOOKUP(R9,#REF!,3,FALSE)))</f>
        <v> </v>
      </c>
      <c r="S11" s="121"/>
      <c r="T11" s="114"/>
      <c r="U11" s="78" t="str">
        <f>IF(ISERROR(VLOOKUP(U9,#REF!,3,FALSE))=TRUE," ",IF(VLOOKUP(U9,#REF!,3,FALSE)=0,"б/р",VLOOKUP(U9,#REF!,3,FALSE)))</f>
        <v> </v>
      </c>
      <c r="V11" s="78"/>
      <c r="W11" s="113"/>
      <c r="X11" s="78" t="str">
        <f>IF(ISERROR(VLOOKUP(X9,#REF!,3,FALSE))=TRUE," ",IF(VLOOKUP(X9,#REF!,3,FALSE)=0,"б/р",VLOOKUP(X9,#REF!,3,FALSE)))</f>
        <v> </v>
      </c>
      <c r="Y11" s="121"/>
      <c r="Z11" s="114"/>
      <c r="AA11" s="78" t="str">
        <f>IF(ISERROR(VLOOKUP(AA9,#REF!,3,FALSE))=TRUE," ",IF(VLOOKUP(AA9,#REF!,3,FALSE)=0,"б/р",VLOOKUP(AA9,#REF!,3,FALSE)))</f>
        <v> </v>
      </c>
      <c r="AB11" s="78"/>
      <c r="AC11" s="113"/>
      <c r="AD11" s="78" t="str">
        <f>IF(ISERROR(VLOOKUP(AD9,#REF!,3,FALSE))=TRUE," ",IF(VLOOKUP(AD9,#REF!,3,FALSE)=0,"б/р",VLOOKUP(AD9,#REF!,3,FALSE)))</f>
        <v> </v>
      </c>
      <c r="AE11" s="121"/>
      <c r="AF11" s="113"/>
      <c r="AG11" s="78" t="str">
        <f>IF(ISERROR(VLOOKUP(AG9,#REF!,3,FALSE))=TRUE," ",IF(VLOOKUP(AG9,#REF!,3,FALSE)=0,"б/р",VLOOKUP(AG9,#REF!,3,FALSE)))</f>
        <v> </v>
      </c>
      <c r="AH11" s="121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4"/>
      <c r="DB11" s="24"/>
      <c r="DC11" s="24"/>
      <c r="DD11" s="24"/>
      <c r="DE11" s="24"/>
      <c r="DF11" s="24"/>
      <c r="DG11" s="24"/>
      <c r="DH11" s="24"/>
    </row>
    <row r="12" spans="1:112" ht="12.75">
      <c r="A12" s="33" t="s">
        <v>48</v>
      </c>
      <c r="B12" s="96"/>
      <c r="C12" s="96"/>
      <c r="D12" s="96"/>
      <c r="E12" s="113"/>
      <c r="F12" s="124"/>
      <c r="G12" s="121"/>
      <c r="H12" s="114"/>
      <c r="I12" s="124"/>
      <c r="J12" s="78"/>
      <c r="K12" s="113"/>
      <c r="L12" s="124"/>
      <c r="M12" s="121"/>
      <c r="N12" s="114"/>
      <c r="O12" s="124"/>
      <c r="P12" s="78"/>
      <c r="Q12" s="113"/>
      <c r="R12" s="124"/>
      <c r="S12" s="121"/>
      <c r="T12" s="114"/>
      <c r="U12" s="124"/>
      <c r="V12" s="78"/>
      <c r="W12" s="113"/>
      <c r="X12" s="124"/>
      <c r="Y12" s="121"/>
      <c r="Z12" s="114"/>
      <c r="AA12" s="124"/>
      <c r="AB12" s="78"/>
      <c r="AC12" s="113"/>
      <c r="AD12" s="124"/>
      <c r="AE12" s="121"/>
      <c r="AF12" s="113"/>
      <c r="AG12" s="124"/>
      <c r="AH12" s="121"/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2"/>
      <c r="BF12" s="62"/>
      <c r="BG12" s="62"/>
      <c r="BH12" s="62"/>
      <c r="BI12" s="62"/>
      <c r="BJ12" s="62"/>
      <c r="BK12" s="62"/>
      <c r="BL12" s="62"/>
      <c r="BM12" s="62"/>
      <c r="BN12" s="62"/>
      <c r="BO12" s="62"/>
      <c r="BP12" s="62"/>
      <c r="BQ12" s="62"/>
      <c r="BR12" s="62"/>
      <c r="BS12" s="62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4"/>
      <c r="DD12" s="24"/>
      <c r="DE12" s="24"/>
      <c r="DF12" s="24"/>
      <c r="DG12" s="24"/>
      <c r="DH12" s="24"/>
    </row>
    <row r="13" spans="1:112" ht="12.75">
      <c r="A13" s="33" t="s">
        <v>49</v>
      </c>
      <c r="B13" s="96"/>
      <c r="C13" s="96"/>
      <c r="D13" s="96"/>
      <c r="E13" s="125">
        <f>IF(ISERROR(VLOOKUP(F9,#REF!,4,FALSE))=TRUE,0,VLOOKUP(F9,#REF!,4,FALSE))</f>
        <v>0</v>
      </c>
      <c r="F13" s="126" t="s">
        <v>50</v>
      </c>
      <c r="G13" s="127">
        <f>IF(ISERROR(VLOOKUP(F9,#REF!,5,FALSE))=TRUE,0,VLOOKUP(F9,#REF!,5,FALSE))</f>
        <v>0</v>
      </c>
      <c r="H13" s="125">
        <f>IF(ISERROR(VLOOKUP(I9,#REF!,4,FALSE))=TRUE,0,VLOOKUP(I9,#REF!,4,FALSE))</f>
        <v>0</v>
      </c>
      <c r="I13" s="126" t="s">
        <v>50</v>
      </c>
      <c r="J13" s="127">
        <f>IF(ISERROR(VLOOKUP(I9,#REF!,5,FALSE))=TRUE,0,VLOOKUP(I9,#REF!,5,FALSE))</f>
        <v>0</v>
      </c>
      <c r="K13" s="125">
        <f>IF(ISERROR(VLOOKUP(L9,#REF!,4,FALSE))=TRUE,0,VLOOKUP(L9,#REF!,4,FALSE))</f>
        <v>0</v>
      </c>
      <c r="L13" s="126" t="s">
        <v>50</v>
      </c>
      <c r="M13" s="127">
        <f>IF(ISERROR(VLOOKUP(L9,#REF!,5,FALSE))=TRUE,0,VLOOKUP(L9,#REF!,5,FALSE))</f>
        <v>0</v>
      </c>
      <c r="N13" s="125">
        <f>IF(ISERROR(VLOOKUP(O9,#REF!,4,FALSE))=TRUE,0,VLOOKUP(O9,#REF!,4,FALSE))</f>
        <v>0</v>
      </c>
      <c r="O13" s="126" t="s">
        <v>50</v>
      </c>
      <c r="P13" s="127">
        <f>IF(ISERROR(VLOOKUP(O9,#REF!,5,FALSE))=TRUE,0,VLOOKUP(O9,#REF!,5,FALSE))</f>
        <v>0</v>
      </c>
      <c r="Q13" s="125">
        <f>IF(ISERROR(VLOOKUP(R9,#REF!,4,FALSE))=TRUE,0,VLOOKUP(R9,#REF!,4,FALSE))</f>
        <v>0</v>
      </c>
      <c r="R13" s="126" t="s">
        <v>50</v>
      </c>
      <c r="S13" s="127">
        <f>IF(ISERROR(VLOOKUP(R9,#REF!,5,FALSE))=TRUE,0,VLOOKUP(R9,#REF!,5,FALSE))</f>
        <v>0</v>
      </c>
      <c r="T13" s="125">
        <f>IF(ISERROR(VLOOKUP(U9,#REF!,4,FALSE))=TRUE,0,VLOOKUP(U9,#REF!,4,FALSE))</f>
        <v>0</v>
      </c>
      <c r="U13" s="126" t="s">
        <v>50</v>
      </c>
      <c r="V13" s="127">
        <f>IF(ISERROR(VLOOKUP(U9,#REF!,5,FALSE))=TRUE,0,VLOOKUP(U9,#REF!,5,FALSE))</f>
        <v>0</v>
      </c>
      <c r="W13" s="125">
        <f>IF(ISERROR(VLOOKUP(X9,#REF!,4,FALSE))=TRUE,0,VLOOKUP(X9,#REF!,4,FALSE))</f>
        <v>0</v>
      </c>
      <c r="X13" s="126" t="s">
        <v>50</v>
      </c>
      <c r="Y13" s="127">
        <f>IF(ISERROR(VLOOKUP(X9,#REF!,5,FALSE))=TRUE,0,VLOOKUP(X9,#REF!,5,FALSE))</f>
        <v>0</v>
      </c>
      <c r="Z13" s="125">
        <f>IF(ISERROR(VLOOKUP(AA9,#REF!,4,FALSE))=TRUE,0,VLOOKUP(AA9,#REF!,4,FALSE))</f>
        <v>0</v>
      </c>
      <c r="AA13" s="126" t="s">
        <v>50</v>
      </c>
      <c r="AB13" s="231">
        <f>IF(ISERROR(VLOOKUP(AA9,#REF!,5,FALSE))=TRUE,0,VLOOKUP(AA9,#REF!,5,FALSE))</f>
        <v>0</v>
      </c>
      <c r="AC13" s="125">
        <f>IF(ISERROR(VLOOKUP(AD9,#REF!,4,FALSE))=TRUE,0,VLOOKUP(AD9,#REF!,4,FALSE))</f>
        <v>0</v>
      </c>
      <c r="AD13" s="126" t="s">
        <v>50</v>
      </c>
      <c r="AE13" s="127">
        <f>IF(ISERROR(VLOOKUP(AD9,#REF!,5,FALSE))=TRUE,0,VLOOKUP(AD9,#REF!,5,FALSE))</f>
        <v>0</v>
      </c>
      <c r="AF13" s="125">
        <f>IF(ISERROR(VLOOKUP(AG9,#REF!,4,FALSE))=TRUE,0,VLOOKUP(AG9,#REF!,4,FALSE))</f>
        <v>0</v>
      </c>
      <c r="AG13" s="126" t="s">
        <v>50</v>
      </c>
      <c r="AH13" s="127">
        <f>IF(ISERROR(VLOOKUP(AG9,#REF!,5,FALSE))=TRUE,0,VLOOKUP(AG9,#REF!,5,FALSE))</f>
        <v>0</v>
      </c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  <c r="DE13" s="24"/>
      <c r="DF13" s="24"/>
      <c r="DG13" s="24"/>
      <c r="DH13" s="24"/>
    </row>
    <row r="14" spans="1:112" ht="12.75">
      <c r="A14" s="33" t="s">
        <v>51</v>
      </c>
      <c r="B14" s="96"/>
      <c r="C14" s="96"/>
      <c r="D14" s="96"/>
      <c r="E14" s="180">
        <f>SUM(E13+200)</f>
        <v>200</v>
      </c>
      <c r="F14" s="181" t="s">
        <v>50</v>
      </c>
      <c r="G14" s="182" t="e">
        <f>LOOKUP(G13,#REF!,#REF!)</f>
        <v>#REF!</v>
      </c>
      <c r="H14" s="180">
        <f>SUM(H13+200)</f>
        <v>200</v>
      </c>
      <c r="I14" s="181" t="s">
        <v>50</v>
      </c>
      <c r="J14" s="182" t="e">
        <f>LOOKUP(J13,#REF!,#REF!)</f>
        <v>#REF!</v>
      </c>
      <c r="K14" s="180">
        <f>SUM(K13+200)</f>
        <v>200</v>
      </c>
      <c r="L14" s="181" t="s">
        <v>50</v>
      </c>
      <c r="M14" s="182" t="e">
        <f>LOOKUP(M13,#REF!,#REF!)</f>
        <v>#REF!</v>
      </c>
      <c r="N14" s="180">
        <f>SUM(N13+200)</f>
        <v>200</v>
      </c>
      <c r="O14" s="181" t="s">
        <v>50</v>
      </c>
      <c r="P14" s="182" t="e">
        <f>LOOKUP(P13,#REF!,#REF!)</f>
        <v>#REF!</v>
      </c>
      <c r="Q14" s="180">
        <f>SUM(Q13+200)</f>
        <v>200</v>
      </c>
      <c r="R14" s="181" t="s">
        <v>50</v>
      </c>
      <c r="S14" s="182" t="e">
        <f>LOOKUP(S13,#REF!,#REF!)</f>
        <v>#REF!</v>
      </c>
      <c r="T14" s="180">
        <f>SUM(T13+200)</f>
        <v>200</v>
      </c>
      <c r="U14" s="181" t="s">
        <v>50</v>
      </c>
      <c r="V14" s="181" t="e">
        <f>LOOKUP(V13,#REF!,#REF!)</f>
        <v>#REF!</v>
      </c>
      <c r="W14" s="180">
        <f>SUM(W13+200)</f>
        <v>200</v>
      </c>
      <c r="X14" s="181" t="s">
        <v>50</v>
      </c>
      <c r="Y14" s="182" t="e">
        <f>LOOKUP(Y13,#REF!,#REF!)</f>
        <v>#REF!</v>
      </c>
      <c r="Z14" s="180">
        <f>SUM(Z13+200)</f>
        <v>200</v>
      </c>
      <c r="AA14" s="181" t="s">
        <v>50</v>
      </c>
      <c r="AB14" s="232" t="e">
        <f>LOOKUP(AB13,#REF!,#REF!)</f>
        <v>#REF!</v>
      </c>
      <c r="AC14" s="180">
        <f>SUM(AC13+200)</f>
        <v>200</v>
      </c>
      <c r="AD14" s="181" t="s">
        <v>50</v>
      </c>
      <c r="AE14" s="182" t="e">
        <f>LOOKUP(AE13,#REF!,#REF!)</f>
        <v>#REF!</v>
      </c>
      <c r="AF14" s="180">
        <f>SUM(AF13+200)</f>
        <v>200</v>
      </c>
      <c r="AG14" s="181" t="s">
        <v>50</v>
      </c>
      <c r="AH14" s="182" t="e">
        <f>LOOKUP(AH13,#REF!,#REF!)</f>
        <v>#REF!</v>
      </c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4"/>
      <c r="DC14" s="24"/>
      <c r="DD14" s="24"/>
      <c r="DE14" s="24"/>
      <c r="DF14" s="24"/>
      <c r="DG14" s="24"/>
      <c r="DH14" s="24"/>
    </row>
    <row r="15" spans="1:112" ht="20.25">
      <c r="A15" s="33" t="s">
        <v>52</v>
      </c>
      <c r="B15" s="96"/>
      <c r="C15" s="96"/>
      <c r="D15" s="96"/>
      <c r="E15" s="248"/>
      <c r="F15" s="219">
        <f>'F2-B-Прот'!$F$10</f>
        <v>0</v>
      </c>
      <c r="G15" s="249"/>
      <c r="H15" s="250"/>
      <c r="I15" s="219">
        <f>'F2-B-Прот'!$F$11</f>
        <v>0</v>
      </c>
      <c r="J15" s="219"/>
      <c r="K15" s="248"/>
      <c r="L15" s="219">
        <f>'F2-B-Прот'!$F$12</f>
        <v>0</v>
      </c>
      <c r="M15" s="249"/>
      <c r="N15" s="250"/>
      <c r="O15" s="219">
        <f>'F2-B-Прот'!$F$13</f>
        <v>0</v>
      </c>
      <c r="P15" s="219"/>
      <c r="Q15" s="248"/>
      <c r="R15" s="219">
        <f>'F2-B-Прот'!$F$14</f>
        <v>0</v>
      </c>
      <c r="S15" s="249"/>
      <c r="T15" s="250"/>
      <c r="U15" s="219">
        <f>'F2-B-Прот'!$F$15</f>
        <v>0</v>
      </c>
      <c r="V15" s="219"/>
      <c r="W15" s="248"/>
      <c r="X15" s="219">
        <f>'F2-B-Прот'!$F$16</f>
        <v>0</v>
      </c>
      <c r="Y15" s="249"/>
      <c r="Z15" s="250"/>
      <c r="AA15" s="219">
        <f>'F2-B-Прот'!$F$17</f>
        <v>0</v>
      </c>
      <c r="AB15" s="219"/>
      <c r="AC15" s="248"/>
      <c r="AD15" s="219">
        <f>'F2-B-Прот'!$F$18</f>
        <v>0</v>
      </c>
      <c r="AE15" s="249"/>
      <c r="AF15" s="248"/>
      <c r="AG15" s="219">
        <f>'F2-B-Прот'!$F$19</f>
        <v>0</v>
      </c>
      <c r="AH15" s="24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4"/>
      <c r="DB15" s="24"/>
      <c r="DC15" s="24"/>
      <c r="DD15" s="24"/>
      <c r="DE15" s="24"/>
      <c r="DF15" s="24"/>
      <c r="DG15" s="24"/>
      <c r="DH15" s="24"/>
    </row>
    <row r="16" spans="1:112" ht="12.75">
      <c r="A16" s="22"/>
      <c r="B16" s="24"/>
      <c r="C16" s="22"/>
      <c r="D16" s="22"/>
      <c r="E16" s="44"/>
      <c r="F16" s="96" t="s">
        <v>54</v>
      </c>
      <c r="G16" s="45"/>
      <c r="H16" s="33"/>
      <c r="I16" s="96" t="s">
        <v>54</v>
      </c>
      <c r="J16" s="96"/>
      <c r="K16" s="44"/>
      <c r="L16" s="96" t="s">
        <v>54</v>
      </c>
      <c r="M16" s="45"/>
      <c r="N16" s="33"/>
      <c r="O16" s="96" t="s">
        <v>54</v>
      </c>
      <c r="P16" s="96"/>
      <c r="Q16" s="44"/>
      <c r="R16" s="96" t="s">
        <v>54</v>
      </c>
      <c r="S16" s="45"/>
      <c r="T16" s="33"/>
      <c r="U16" s="96" t="s">
        <v>54</v>
      </c>
      <c r="V16" s="96"/>
      <c r="W16" s="44"/>
      <c r="X16" s="96" t="s">
        <v>54</v>
      </c>
      <c r="Y16" s="45"/>
      <c r="Z16" s="33"/>
      <c r="AA16" s="96" t="s">
        <v>54</v>
      </c>
      <c r="AB16" s="96"/>
      <c r="AC16" s="44"/>
      <c r="AD16" s="96" t="s">
        <v>54</v>
      </c>
      <c r="AE16" s="45"/>
      <c r="AF16" s="44"/>
      <c r="AG16" s="96" t="s">
        <v>54</v>
      </c>
      <c r="AH16" s="45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/>
      <c r="DB16" s="24"/>
      <c r="DC16" s="24"/>
      <c r="DD16" s="24"/>
      <c r="DE16" s="24"/>
      <c r="DF16" s="24"/>
      <c r="DG16" s="24"/>
      <c r="DH16" s="24"/>
    </row>
    <row r="17" spans="1:112" ht="43.5" thickBot="1">
      <c r="A17" s="119"/>
      <c r="B17" s="19"/>
      <c r="C17" s="122" t="s">
        <v>55</v>
      </c>
      <c r="D17" s="122" t="s">
        <v>56</v>
      </c>
      <c r="E17" s="85">
        <v>1</v>
      </c>
      <c r="F17" s="84">
        <v>2</v>
      </c>
      <c r="G17" s="86">
        <v>3</v>
      </c>
      <c r="H17" s="84">
        <v>1</v>
      </c>
      <c r="I17" s="84">
        <v>2</v>
      </c>
      <c r="J17" s="84">
        <v>3</v>
      </c>
      <c r="K17" s="85">
        <v>1</v>
      </c>
      <c r="L17" s="84">
        <v>2</v>
      </c>
      <c r="M17" s="86">
        <v>3</v>
      </c>
      <c r="N17" s="84">
        <v>1</v>
      </c>
      <c r="O17" s="84">
        <v>2</v>
      </c>
      <c r="P17" s="84">
        <v>3</v>
      </c>
      <c r="Q17" s="85">
        <v>1</v>
      </c>
      <c r="R17" s="84">
        <v>2</v>
      </c>
      <c r="S17" s="86">
        <v>3</v>
      </c>
      <c r="T17" s="84">
        <v>1</v>
      </c>
      <c r="U17" s="84">
        <v>2</v>
      </c>
      <c r="V17" s="84">
        <v>3</v>
      </c>
      <c r="W17" s="85">
        <v>1</v>
      </c>
      <c r="X17" s="84">
        <v>2</v>
      </c>
      <c r="Y17" s="86">
        <v>3</v>
      </c>
      <c r="Z17" s="84">
        <v>1</v>
      </c>
      <c r="AA17" s="84">
        <v>2</v>
      </c>
      <c r="AB17" s="158">
        <v>3</v>
      </c>
      <c r="AC17" s="85">
        <v>1</v>
      </c>
      <c r="AD17" s="84">
        <v>2</v>
      </c>
      <c r="AE17" s="86">
        <v>3</v>
      </c>
      <c r="AF17" s="85">
        <v>1</v>
      </c>
      <c r="AG17" s="84">
        <v>2</v>
      </c>
      <c r="AH17" s="86">
        <v>3</v>
      </c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  <c r="DB17" s="24"/>
      <c r="DC17" s="24"/>
      <c r="DD17" s="24"/>
      <c r="DE17" s="24"/>
      <c r="DF17" s="24"/>
      <c r="DG17" s="24"/>
      <c r="DH17" s="24"/>
    </row>
    <row r="18" spans="1:112" ht="13.5" thickTop="1">
      <c r="A18" s="22" t="s">
        <v>57</v>
      </c>
      <c r="B18" s="27" t="s">
        <v>58</v>
      </c>
      <c r="C18" s="28">
        <v>6</v>
      </c>
      <c r="D18" s="28">
        <v>-2</v>
      </c>
      <c r="E18" s="46"/>
      <c r="F18" s="28"/>
      <c r="G18" s="47"/>
      <c r="H18" s="28"/>
      <c r="I18" s="28"/>
      <c r="J18" s="28"/>
      <c r="K18" s="46"/>
      <c r="L18" s="28"/>
      <c r="M18" s="47"/>
      <c r="N18" s="28"/>
      <c r="O18" s="28"/>
      <c r="P18" s="28"/>
      <c r="Q18" s="46"/>
      <c r="R18" s="28"/>
      <c r="S18" s="47"/>
      <c r="T18" s="28"/>
      <c r="U18" s="28"/>
      <c r="V18" s="28"/>
      <c r="W18" s="46"/>
      <c r="X18" s="28"/>
      <c r="Y18" s="47"/>
      <c r="Z18" s="28"/>
      <c r="AA18" s="28"/>
      <c r="AB18" s="69"/>
      <c r="AC18" s="46"/>
      <c r="AD18" s="28"/>
      <c r="AE18" s="47"/>
      <c r="AF18" s="46"/>
      <c r="AG18" s="28"/>
      <c r="AH18" s="47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4"/>
      <c r="DB18" s="24"/>
      <c r="DC18" s="24"/>
      <c r="DD18" s="24"/>
      <c r="DE18" s="24"/>
      <c r="DF18" s="24"/>
      <c r="DG18" s="24"/>
      <c r="DH18" s="24"/>
    </row>
    <row r="19" spans="1:112" ht="12.75">
      <c r="A19" s="22" t="s">
        <v>59</v>
      </c>
      <c r="B19" s="27" t="s">
        <v>60</v>
      </c>
      <c r="C19" s="28">
        <v>9</v>
      </c>
      <c r="D19" s="28">
        <v>-3</v>
      </c>
      <c r="E19" s="46"/>
      <c r="F19" s="28"/>
      <c r="G19" s="47"/>
      <c r="H19" s="28"/>
      <c r="I19" s="28"/>
      <c r="J19" s="28"/>
      <c r="K19" s="46"/>
      <c r="L19" s="28"/>
      <c r="M19" s="47"/>
      <c r="N19" s="28"/>
      <c r="O19" s="28"/>
      <c r="P19" s="28"/>
      <c r="Q19" s="46"/>
      <c r="R19" s="28"/>
      <c r="S19" s="47"/>
      <c r="T19" s="28"/>
      <c r="U19" s="28"/>
      <c r="V19" s="28"/>
      <c r="W19" s="46"/>
      <c r="X19" s="28"/>
      <c r="Y19" s="47"/>
      <c r="Z19" s="28"/>
      <c r="AA19" s="28"/>
      <c r="AB19" s="69"/>
      <c r="AC19" s="46"/>
      <c r="AD19" s="28"/>
      <c r="AE19" s="47"/>
      <c r="AF19" s="46"/>
      <c r="AG19" s="28"/>
      <c r="AH19" s="47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K19" s="24"/>
      <c r="CL19" s="24"/>
      <c r="CM19" s="24"/>
      <c r="CN19" s="24"/>
      <c r="CO19" s="24"/>
      <c r="CP19" s="24"/>
      <c r="CQ19" s="24"/>
      <c r="CR19" s="24"/>
      <c r="CS19" s="24"/>
      <c r="CT19" s="24"/>
      <c r="CU19" s="24"/>
      <c r="CV19" s="24"/>
      <c r="CW19" s="24"/>
      <c r="CX19" s="24"/>
      <c r="CY19" s="24"/>
      <c r="CZ19" s="24"/>
      <c r="DA19" s="24"/>
      <c r="DB19" s="24"/>
      <c r="DC19" s="24"/>
      <c r="DD19" s="24"/>
      <c r="DE19" s="24"/>
      <c r="DF19" s="24"/>
      <c r="DG19" s="24"/>
      <c r="DH19" s="24"/>
    </row>
    <row r="20" spans="1:112" ht="12.75">
      <c r="A20" s="22"/>
      <c r="B20" s="27" t="s">
        <v>61</v>
      </c>
      <c r="C20" s="28">
        <v>6</v>
      </c>
      <c r="D20" s="28">
        <v>-2</v>
      </c>
      <c r="E20" s="46"/>
      <c r="F20" s="28"/>
      <c r="G20" s="47"/>
      <c r="H20" s="28"/>
      <c r="I20" s="28"/>
      <c r="J20" s="28"/>
      <c r="K20" s="46"/>
      <c r="L20" s="28"/>
      <c r="M20" s="47"/>
      <c r="N20" s="28"/>
      <c r="O20" s="28"/>
      <c r="P20" s="28"/>
      <c r="Q20" s="46"/>
      <c r="R20" s="28"/>
      <c r="S20" s="47"/>
      <c r="T20" s="28"/>
      <c r="U20" s="28"/>
      <c r="V20" s="28"/>
      <c r="W20" s="46"/>
      <c r="X20" s="28"/>
      <c r="Y20" s="47"/>
      <c r="Z20" s="28"/>
      <c r="AA20" s="28"/>
      <c r="AB20" s="69"/>
      <c r="AC20" s="46"/>
      <c r="AD20" s="28"/>
      <c r="AE20" s="47"/>
      <c r="AF20" s="46"/>
      <c r="AG20" s="28"/>
      <c r="AH20" s="47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  <c r="DB20" s="24"/>
      <c r="DC20" s="24"/>
      <c r="DD20" s="24"/>
      <c r="DE20" s="24"/>
      <c r="DF20" s="24"/>
      <c r="DG20" s="24"/>
      <c r="DH20" s="24"/>
    </row>
    <row r="21" spans="1:112" ht="12.75">
      <c r="A21" s="22" t="s">
        <v>62</v>
      </c>
      <c r="B21" s="27" t="s">
        <v>58</v>
      </c>
      <c r="C21" s="28">
        <v>6</v>
      </c>
      <c r="D21" s="28">
        <v>-2</v>
      </c>
      <c r="E21" s="46"/>
      <c r="F21" s="28"/>
      <c r="G21" s="47"/>
      <c r="H21" s="28"/>
      <c r="I21" s="28"/>
      <c r="J21" s="28"/>
      <c r="K21" s="46"/>
      <c r="L21" s="28"/>
      <c r="M21" s="47"/>
      <c r="N21" s="28"/>
      <c r="O21" s="28"/>
      <c r="P21" s="28"/>
      <c r="Q21" s="46"/>
      <c r="R21" s="28"/>
      <c r="S21" s="47"/>
      <c r="T21" s="28"/>
      <c r="U21" s="28"/>
      <c r="V21" s="28"/>
      <c r="W21" s="46"/>
      <c r="X21" s="28"/>
      <c r="Y21" s="47"/>
      <c r="Z21" s="28"/>
      <c r="AA21" s="28"/>
      <c r="AB21" s="69"/>
      <c r="AC21" s="46"/>
      <c r="AD21" s="28"/>
      <c r="AE21" s="47"/>
      <c r="AF21" s="46"/>
      <c r="AG21" s="28"/>
      <c r="AH21" s="47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4"/>
      <c r="DB21" s="24"/>
      <c r="DC21" s="24"/>
      <c r="DD21" s="24"/>
      <c r="DE21" s="24"/>
      <c r="DF21" s="24"/>
      <c r="DG21" s="24"/>
      <c r="DH21" s="24"/>
    </row>
    <row r="22" spans="1:112" ht="12.75">
      <c r="A22" s="22" t="s">
        <v>63</v>
      </c>
      <c r="B22" s="27" t="s">
        <v>60</v>
      </c>
      <c r="C22" s="28">
        <v>9</v>
      </c>
      <c r="D22" s="28">
        <v>-3</v>
      </c>
      <c r="E22" s="46"/>
      <c r="F22" s="28"/>
      <c r="G22" s="47"/>
      <c r="H22" s="28"/>
      <c r="I22" s="28"/>
      <c r="J22" s="28"/>
      <c r="K22" s="46"/>
      <c r="L22" s="28"/>
      <c r="M22" s="47"/>
      <c r="N22" s="28"/>
      <c r="O22" s="28"/>
      <c r="P22" s="28"/>
      <c r="Q22" s="46"/>
      <c r="R22" s="28"/>
      <c r="S22" s="47"/>
      <c r="T22" s="28"/>
      <c r="U22" s="28"/>
      <c r="V22" s="28"/>
      <c r="W22" s="46"/>
      <c r="X22" s="28"/>
      <c r="Y22" s="47"/>
      <c r="Z22" s="28"/>
      <c r="AA22" s="28"/>
      <c r="AB22" s="69"/>
      <c r="AC22" s="46"/>
      <c r="AD22" s="28"/>
      <c r="AE22" s="47"/>
      <c r="AF22" s="46"/>
      <c r="AG22" s="28"/>
      <c r="AH22" s="47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4"/>
      <c r="DB22" s="24"/>
      <c r="DC22" s="24"/>
      <c r="DD22" s="24"/>
      <c r="DE22" s="24"/>
      <c r="DF22" s="24"/>
      <c r="DG22" s="24"/>
      <c r="DH22" s="24"/>
    </row>
    <row r="23" spans="1:112" ht="12.75">
      <c r="A23" s="22"/>
      <c r="B23" s="27" t="s">
        <v>64</v>
      </c>
      <c r="C23" s="28">
        <v>6</v>
      </c>
      <c r="D23" s="28">
        <v>-2</v>
      </c>
      <c r="E23" s="46"/>
      <c r="F23" s="28"/>
      <c r="G23" s="47"/>
      <c r="H23" s="28"/>
      <c r="I23" s="28"/>
      <c r="J23" s="28"/>
      <c r="K23" s="46"/>
      <c r="L23" s="28"/>
      <c r="M23" s="47"/>
      <c r="N23" s="28"/>
      <c r="O23" s="28"/>
      <c r="P23" s="28"/>
      <c r="Q23" s="46"/>
      <c r="R23" s="28"/>
      <c r="S23" s="47"/>
      <c r="T23" s="28"/>
      <c r="U23" s="28"/>
      <c r="V23" s="28"/>
      <c r="W23" s="46"/>
      <c r="X23" s="28"/>
      <c r="Y23" s="47"/>
      <c r="Z23" s="28"/>
      <c r="AA23" s="28"/>
      <c r="AB23" s="69"/>
      <c r="AC23" s="46"/>
      <c r="AD23" s="28"/>
      <c r="AE23" s="47"/>
      <c r="AF23" s="46"/>
      <c r="AG23" s="28"/>
      <c r="AH23" s="47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24"/>
      <c r="CZ23" s="24"/>
      <c r="DA23" s="24"/>
      <c r="DB23" s="24"/>
      <c r="DC23" s="24"/>
      <c r="DD23" s="24"/>
      <c r="DE23" s="24"/>
      <c r="DF23" s="24"/>
      <c r="DG23" s="24"/>
      <c r="DH23" s="24"/>
    </row>
    <row r="24" spans="1:112" ht="12.75">
      <c r="A24" s="22" t="s">
        <v>65</v>
      </c>
      <c r="B24" s="27" t="s">
        <v>64</v>
      </c>
      <c r="C24" s="28">
        <v>6</v>
      </c>
      <c r="D24" s="28">
        <v>-2</v>
      </c>
      <c r="E24" s="46"/>
      <c r="F24" s="28"/>
      <c r="G24" s="47"/>
      <c r="H24" s="28"/>
      <c r="I24" s="28"/>
      <c r="J24" s="28"/>
      <c r="K24" s="46"/>
      <c r="L24" s="28"/>
      <c r="M24" s="47"/>
      <c r="N24" s="28"/>
      <c r="O24" s="28"/>
      <c r="P24" s="28"/>
      <c r="Q24" s="46"/>
      <c r="R24" s="28"/>
      <c r="S24" s="47"/>
      <c r="T24" s="28"/>
      <c r="U24" s="28"/>
      <c r="V24" s="28"/>
      <c r="W24" s="46"/>
      <c r="X24" s="28"/>
      <c r="Y24" s="47"/>
      <c r="Z24" s="28"/>
      <c r="AA24" s="28"/>
      <c r="AB24" s="69"/>
      <c r="AC24" s="46"/>
      <c r="AD24" s="28"/>
      <c r="AE24" s="47"/>
      <c r="AF24" s="46"/>
      <c r="AG24" s="28"/>
      <c r="AH24" s="47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/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24"/>
      <c r="DB24" s="24"/>
      <c r="DC24" s="24"/>
      <c r="DD24" s="24"/>
      <c r="DE24" s="24"/>
      <c r="DF24" s="24"/>
      <c r="DG24" s="24"/>
      <c r="DH24" s="24"/>
    </row>
    <row r="25" spans="1:112" ht="12.75">
      <c r="A25" s="22" t="s">
        <v>66</v>
      </c>
      <c r="B25" s="27" t="s">
        <v>67</v>
      </c>
      <c r="C25" s="28">
        <v>9</v>
      </c>
      <c r="D25" s="28">
        <v>-3</v>
      </c>
      <c r="E25" s="46"/>
      <c r="F25" s="28"/>
      <c r="G25" s="47"/>
      <c r="H25" s="28"/>
      <c r="I25" s="28"/>
      <c r="J25" s="28"/>
      <c r="K25" s="46"/>
      <c r="L25" s="28"/>
      <c r="M25" s="47"/>
      <c r="N25" s="28"/>
      <c r="O25" s="28"/>
      <c r="P25" s="28"/>
      <c r="Q25" s="46"/>
      <c r="R25" s="28"/>
      <c r="S25" s="47"/>
      <c r="T25" s="28"/>
      <c r="U25" s="28"/>
      <c r="V25" s="28"/>
      <c r="W25" s="46"/>
      <c r="X25" s="28"/>
      <c r="Y25" s="47"/>
      <c r="Z25" s="28"/>
      <c r="AA25" s="28"/>
      <c r="AB25" s="69"/>
      <c r="AC25" s="46"/>
      <c r="AD25" s="28"/>
      <c r="AE25" s="47"/>
      <c r="AF25" s="46"/>
      <c r="AG25" s="28"/>
      <c r="AH25" s="47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4"/>
      <c r="CP25" s="24"/>
      <c r="CQ25" s="24"/>
      <c r="CR25" s="24"/>
      <c r="CS25" s="24"/>
      <c r="CT25" s="24"/>
      <c r="CU25" s="24"/>
      <c r="CV25" s="24"/>
      <c r="CW25" s="24"/>
      <c r="CX25" s="24"/>
      <c r="CY25" s="24"/>
      <c r="CZ25" s="24"/>
      <c r="DA25" s="24"/>
      <c r="DB25" s="24"/>
      <c r="DC25" s="24"/>
      <c r="DD25" s="24"/>
      <c r="DE25" s="24"/>
      <c r="DF25" s="24"/>
      <c r="DG25" s="24"/>
      <c r="DH25" s="24"/>
    </row>
    <row r="26" spans="1:112" ht="12.75">
      <c r="A26" s="22" t="s">
        <v>68</v>
      </c>
      <c r="B26" s="27" t="s">
        <v>58</v>
      </c>
      <c r="C26" s="28">
        <v>6</v>
      </c>
      <c r="D26" s="28">
        <v>-2</v>
      </c>
      <c r="E26" s="46"/>
      <c r="F26" s="28"/>
      <c r="G26" s="47"/>
      <c r="H26" s="28"/>
      <c r="I26" s="28"/>
      <c r="J26" s="28"/>
      <c r="K26" s="46"/>
      <c r="L26" s="28"/>
      <c r="M26" s="47"/>
      <c r="N26" s="28"/>
      <c r="O26" s="28"/>
      <c r="P26" s="28"/>
      <c r="Q26" s="46"/>
      <c r="R26" s="28"/>
      <c r="S26" s="47"/>
      <c r="T26" s="28"/>
      <c r="U26" s="28"/>
      <c r="V26" s="28"/>
      <c r="W26" s="46"/>
      <c r="X26" s="28"/>
      <c r="Y26" s="47"/>
      <c r="Z26" s="28"/>
      <c r="AA26" s="28"/>
      <c r="AB26" s="69"/>
      <c r="AC26" s="46"/>
      <c r="AD26" s="28"/>
      <c r="AE26" s="47"/>
      <c r="AF26" s="46"/>
      <c r="AG26" s="28"/>
      <c r="AH26" s="47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24"/>
      <c r="CD26" s="24"/>
      <c r="CE26" s="24"/>
      <c r="CF26" s="24"/>
      <c r="CG26" s="24"/>
      <c r="CH26" s="24"/>
      <c r="CI26" s="24"/>
      <c r="CJ26" s="24"/>
      <c r="CK26" s="24"/>
      <c r="CL26" s="24"/>
      <c r="CM26" s="24"/>
      <c r="CN26" s="24"/>
      <c r="CO26" s="24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4"/>
      <c r="DB26" s="24"/>
      <c r="DC26" s="24"/>
      <c r="DD26" s="24"/>
      <c r="DE26" s="24"/>
      <c r="DF26" s="24"/>
      <c r="DG26" s="24"/>
      <c r="DH26" s="24"/>
    </row>
    <row r="27" spans="1:112" ht="12.75">
      <c r="A27" s="22"/>
      <c r="B27" s="27" t="s">
        <v>69</v>
      </c>
      <c r="C27" s="28">
        <v>6</v>
      </c>
      <c r="D27" s="28">
        <v>-2</v>
      </c>
      <c r="E27" s="46"/>
      <c r="F27" s="28"/>
      <c r="G27" s="47"/>
      <c r="H27" s="28"/>
      <c r="I27" s="28"/>
      <c r="J27" s="28"/>
      <c r="K27" s="46"/>
      <c r="L27" s="28"/>
      <c r="M27" s="47"/>
      <c r="N27" s="28"/>
      <c r="O27" s="28"/>
      <c r="P27" s="28"/>
      <c r="Q27" s="46"/>
      <c r="R27" s="28"/>
      <c r="S27" s="47"/>
      <c r="T27" s="28"/>
      <c r="U27" s="28"/>
      <c r="V27" s="28"/>
      <c r="W27" s="46"/>
      <c r="X27" s="28"/>
      <c r="Y27" s="47"/>
      <c r="Z27" s="28"/>
      <c r="AA27" s="28"/>
      <c r="AB27" s="69"/>
      <c r="AC27" s="46"/>
      <c r="AD27" s="28"/>
      <c r="AE27" s="47"/>
      <c r="AF27" s="46"/>
      <c r="AG27" s="28"/>
      <c r="AH27" s="47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24"/>
      <c r="BY27" s="24"/>
      <c r="BZ27" s="24"/>
      <c r="CA27" s="24"/>
      <c r="CB27" s="24"/>
      <c r="CC27" s="24"/>
      <c r="CD27" s="24"/>
      <c r="CE27" s="24"/>
      <c r="CF27" s="24"/>
      <c r="CG27" s="24"/>
      <c r="CH27" s="24"/>
      <c r="CI27" s="24"/>
      <c r="CJ27" s="24"/>
      <c r="CK27" s="24"/>
      <c r="CL27" s="24"/>
      <c r="CM27" s="24"/>
      <c r="CN27" s="24"/>
      <c r="CO27" s="24"/>
      <c r="CP27" s="24"/>
      <c r="CQ27" s="24"/>
      <c r="CR27" s="24"/>
      <c r="CS27" s="24"/>
      <c r="CT27" s="24"/>
      <c r="CU27" s="24"/>
      <c r="CV27" s="24"/>
      <c r="CW27" s="24"/>
      <c r="CX27" s="24"/>
      <c r="CY27" s="24"/>
      <c r="CZ27" s="24"/>
      <c r="DA27" s="24"/>
      <c r="DB27" s="24"/>
      <c r="DC27" s="24"/>
      <c r="DD27" s="24"/>
      <c r="DE27" s="24"/>
      <c r="DF27" s="24"/>
      <c r="DG27" s="24"/>
      <c r="DH27" s="24"/>
    </row>
    <row r="28" spans="1:112" ht="12.75">
      <c r="A28" s="33"/>
      <c r="B28" s="27" t="s">
        <v>67</v>
      </c>
      <c r="C28" s="28">
        <v>9</v>
      </c>
      <c r="D28" s="28">
        <v>-3</v>
      </c>
      <c r="E28" s="46"/>
      <c r="F28" s="28"/>
      <c r="G28" s="47"/>
      <c r="H28" s="28"/>
      <c r="I28" s="28"/>
      <c r="J28" s="28"/>
      <c r="K28" s="46"/>
      <c r="L28" s="28"/>
      <c r="M28" s="47"/>
      <c r="N28" s="28"/>
      <c r="O28" s="28"/>
      <c r="P28" s="28"/>
      <c r="Q28" s="46"/>
      <c r="R28" s="28"/>
      <c r="S28" s="47"/>
      <c r="T28" s="28"/>
      <c r="U28" s="28"/>
      <c r="V28" s="28"/>
      <c r="W28" s="46"/>
      <c r="X28" s="28"/>
      <c r="Y28" s="47"/>
      <c r="Z28" s="28"/>
      <c r="AA28" s="28"/>
      <c r="AB28" s="69"/>
      <c r="AC28" s="46"/>
      <c r="AD28" s="28"/>
      <c r="AE28" s="47"/>
      <c r="AF28" s="46"/>
      <c r="AG28" s="28"/>
      <c r="AH28" s="47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/>
      <c r="BX28" s="24"/>
      <c r="BY28" s="24"/>
      <c r="BZ28" s="24"/>
      <c r="CA28" s="24"/>
      <c r="CB28" s="24"/>
      <c r="CC28" s="24"/>
      <c r="CD28" s="24"/>
      <c r="CE28" s="24"/>
      <c r="CF28" s="24"/>
      <c r="CG28" s="24"/>
      <c r="CH28" s="24"/>
      <c r="CI28" s="24"/>
      <c r="CJ28" s="24"/>
      <c r="CK28" s="24"/>
      <c r="CL28" s="24"/>
      <c r="CM28" s="24"/>
      <c r="CN28" s="24"/>
      <c r="CO28" s="24"/>
      <c r="CP28" s="24"/>
      <c r="CQ28" s="24"/>
      <c r="CR28" s="24"/>
      <c r="CS28" s="24"/>
      <c r="CT28" s="24"/>
      <c r="CU28" s="24"/>
      <c r="CV28" s="24"/>
      <c r="CW28" s="24"/>
      <c r="CX28" s="24"/>
      <c r="CY28" s="24"/>
      <c r="CZ28" s="24"/>
      <c r="DA28" s="24"/>
      <c r="DB28" s="24"/>
      <c r="DC28" s="24"/>
      <c r="DD28" s="24"/>
      <c r="DE28" s="24"/>
      <c r="DF28" s="24"/>
      <c r="DG28" s="24"/>
      <c r="DH28" s="24"/>
    </row>
    <row r="29" spans="1:112" ht="12.75">
      <c r="A29" s="33" t="s">
        <v>70</v>
      </c>
      <c r="B29" s="27" t="s">
        <v>58</v>
      </c>
      <c r="C29" s="28">
        <v>12</v>
      </c>
      <c r="D29" s="28">
        <v>-4</v>
      </c>
      <c r="E29" s="46"/>
      <c r="F29" s="28"/>
      <c r="G29" s="47"/>
      <c r="H29" s="28"/>
      <c r="I29" s="28"/>
      <c r="J29" s="28"/>
      <c r="K29" s="46"/>
      <c r="L29" s="28"/>
      <c r="M29" s="47"/>
      <c r="N29" s="28"/>
      <c r="O29" s="28"/>
      <c r="P29" s="28"/>
      <c r="Q29" s="46"/>
      <c r="R29" s="28"/>
      <c r="S29" s="47"/>
      <c r="T29" s="28"/>
      <c r="U29" s="28"/>
      <c r="V29" s="28"/>
      <c r="W29" s="46"/>
      <c r="X29" s="28"/>
      <c r="Y29" s="47"/>
      <c r="Z29" s="28"/>
      <c r="AA29" s="28"/>
      <c r="AB29" s="69"/>
      <c r="AC29" s="46"/>
      <c r="AD29" s="28"/>
      <c r="AE29" s="47"/>
      <c r="AF29" s="46"/>
      <c r="AG29" s="28"/>
      <c r="AH29" s="47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/>
      <c r="BX29" s="24"/>
      <c r="BY29" s="24"/>
      <c r="BZ29" s="24"/>
      <c r="CA29" s="24"/>
      <c r="CB29" s="24"/>
      <c r="CC29" s="24"/>
      <c r="CD29" s="24"/>
      <c r="CE29" s="24"/>
      <c r="CF29" s="24"/>
      <c r="CG29" s="24"/>
      <c r="CH29" s="24"/>
      <c r="CI29" s="24"/>
      <c r="CJ29" s="24"/>
      <c r="CK29" s="24"/>
      <c r="CL29" s="24"/>
      <c r="CM29" s="24"/>
      <c r="CN29" s="24"/>
      <c r="CO29" s="24"/>
      <c r="CP29" s="24"/>
      <c r="CQ29" s="24"/>
      <c r="CR29" s="24"/>
      <c r="CS29" s="24"/>
      <c r="CT29" s="24"/>
      <c r="CU29" s="24"/>
      <c r="CV29" s="24"/>
      <c r="CW29" s="24"/>
      <c r="CX29" s="24"/>
      <c r="CY29" s="24"/>
      <c r="CZ29" s="24"/>
      <c r="DA29" s="24"/>
      <c r="DB29" s="24"/>
      <c r="DC29" s="24"/>
      <c r="DD29" s="24"/>
      <c r="DE29" s="24"/>
      <c r="DF29" s="24"/>
      <c r="DG29" s="24"/>
      <c r="DH29" s="24"/>
    </row>
    <row r="30" spans="1:112" ht="12.75">
      <c r="A30" s="33" t="s">
        <v>71</v>
      </c>
      <c r="B30" s="96"/>
      <c r="C30" s="28">
        <v>10</v>
      </c>
      <c r="D30" s="118" t="s">
        <v>72</v>
      </c>
      <c r="E30" s="46"/>
      <c r="F30" s="28"/>
      <c r="G30" s="47"/>
      <c r="H30" s="28"/>
      <c r="I30" s="28"/>
      <c r="J30" s="28"/>
      <c r="K30" s="46"/>
      <c r="L30" s="28"/>
      <c r="M30" s="47"/>
      <c r="N30" s="28"/>
      <c r="O30" s="28"/>
      <c r="P30" s="28"/>
      <c r="Q30" s="46"/>
      <c r="R30" s="28"/>
      <c r="S30" s="47"/>
      <c r="T30" s="28"/>
      <c r="U30" s="28"/>
      <c r="V30" s="28"/>
      <c r="W30" s="46"/>
      <c r="X30" s="28"/>
      <c r="Y30" s="47"/>
      <c r="Z30" s="28"/>
      <c r="AA30" s="28"/>
      <c r="AB30" s="69"/>
      <c r="AC30" s="46"/>
      <c r="AD30" s="28"/>
      <c r="AE30" s="47"/>
      <c r="AF30" s="46"/>
      <c r="AG30" s="28"/>
      <c r="AH30" s="47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N30" s="24"/>
      <c r="BO30" s="24"/>
      <c r="BP30" s="24"/>
      <c r="BQ30" s="24"/>
      <c r="BR30" s="24"/>
      <c r="BS30" s="24"/>
      <c r="BT30" s="24"/>
      <c r="BU30" s="24"/>
      <c r="BV30" s="24"/>
      <c r="BW30" s="24"/>
      <c r="BX30" s="24"/>
      <c r="BY30" s="24"/>
      <c r="BZ30" s="24"/>
      <c r="CA30" s="24"/>
      <c r="CB30" s="24"/>
      <c r="CC30" s="24"/>
      <c r="CD30" s="24"/>
      <c r="CE30" s="24"/>
      <c r="CF30" s="24"/>
      <c r="CG30" s="24"/>
      <c r="CH30" s="24"/>
      <c r="CI30" s="24"/>
      <c r="CJ30" s="24"/>
      <c r="CK30" s="24"/>
      <c r="CL30" s="24"/>
      <c r="CM30" s="24"/>
      <c r="CN30" s="24"/>
      <c r="CO30" s="24"/>
      <c r="CP30" s="24"/>
      <c r="CQ30" s="24"/>
      <c r="CR30" s="24"/>
      <c r="CS30" s="24"/>
      <c r="CT30" s="24"/>
      <c r="CU30" s="24"/>
      <c r="CV30" s="24"/>
      <c r="CW30" s="24"/>
      <c r="CX30" s="24"/>
      <c r="CY30" s="24"/>
      <c r="CZ30" s="24"/>
      <c r="DA30" s="24"/>
      <c r="DB30" s="24"/>
      <c r="DC30" s="24"/>
      <c r="DD30" s="24"/>
      <c r="DE30" s="24"/>
      <c r="DF30" s="24"/>
      <c r="DG30" s="24"/>
      <c r="DH30" s="24"/>
    </row>
    <row r="31" spans="1:112" ht="12.75">
      <c r="A31" s="120" t="s">
        <v>73</v>
      </c>
      <c r="B31" s="96"/>
      <c r="C31" s="28">
        <v>100</v>
      </c>
      <c r="D31" s="28" t="s">
        <v>74</v>
      </c>
      <c r="E31" s="125">
        <f aca="true" t="shared" si="0" ref="E31:AB31">SUM(IF(E18=2,0,IF(E18=1,2,6))+IF(E19=2,0,IF(E19=1,3,9))+IF(E20=2,0,IF(E20=1,2,6))+IF(E21=2,0,IF(E21=1,2,6))+IF(E22=2,0,IF(E22=1,3,9))+IF(E23=2,0,IF(E23=1,2,6))+IF(E24=2,0,IF(E24=1,2,6))+IF(E25=2,0,IF(E25=1,3,9))+IF(E26=2,0,IF(E26=1,2,6))+IF(E27=2,0,IF(E27=1,2,6))+IF(E28=2,0,IF(E28=1,3,9))+IF(E29=2,0,IF(E29=1,4,12))+IF(E30=2,0,IF(E30=1,5,10)))</f>
        <v>100</v>
      </c>
      <c r="F31" s="126">
        <f t="shared" si="0"/>
        <v>100</v>
      </c>
      <c r="G31" s="127">
        <f t="shared" si="0"/>
        <v>100</v>
      </c>
      <c r="H31" s="126">
        <f t="shared" si="0"/>
        <v>100</v>
      </c>
      <c r="I31" s="126">
        <f t="shared" si="0"/>
        <v>100</v>
      </c>
      <c r="J31" s="126">
        <f t="shared" si="0"/>
        <v>100</v>
      </c>
      <c r="K31" s="125">
        <f t="shared" si="0"/>
        <v>100</v>
      </c>
      <c r="L31" s="126">
        <f t="shared" si="0"/>
        <v>100</v>
      </c>
      <c r="M31" s="127">
        <f t="shared" si="0"/>
        <v>100</v>
      </c>
      <c r="N31" s="126">
        <f t="shared" si="0"/>
        <v>100</v>
      </c>
      <c r="O31" s="126">
        <f t="shared" si="0"/>
        <v>100</v>
      </c>
      <c r="P31" s="126">
        <f t="shared" si="0"/>
        <v>100</v>
      </c>
      <c r="Q31" s="125">
        <f t="shared" si="0"/>
        <v>100</v>
      </c>
      <c r="R31" s="126">
        <f t="shared" si="0"/>
        <v>100</v>
      </c>
      <c r="S31" s="127">
        <f t="shared" si="0"/>
        <v>100</v>
      </c>
      <c r="T31" s="126">
        <f t="shared" si="0"/>
        <v>100</v>
      </c>
      <c r="U31" s="126">
        <f t="shared" si="0"/>
        <v>100</v>
      </c>
      <c r="V31" s="126">
        <f t="shared" si="0"/>
        <v>100</v>
      </c>
      <c r="W31" s="125">
        <f t="shared" si="0"/>
        <v>100</v>
      </c>
      <c r="X31" s="126">
        <f t="shared" si="0"/>
        <v>100</v>
      </c>
      <c r="Y31" s="127">
        <f t="shared" si="0"/>
        <v>100</v>
      </c>
      <c r="Z31" s="126">
        <f t="shared" si="0"/>
        <v>100</v>
      </c>
      <c r="AA31" s="126">
        <f t="shared" si="0"/>
        <v>100</v>
      </c>
      <c r="AB31" s="231">
        <f t="shared" si="0"/>
        <v>100</v>
      </c>
      <c r="AC31" s="125">
        <f aca="true" t="shared" si="1" ref="AC31:AH31">SUM(IF(AC18=2,0,IF(AC18=1,2,6))+IF(AC19=2,0,IF(AC19=1,3,9))+IF(AC20=2,0,IF(AC20=1,2,6))+IF(AC21=2,0,IF(AC21=1,2,6))+IF(AC22=2,0,IF(AC22=1,3,9))+IF(AC23=2,0,IF(AC23=1,2,6))+IF(AC24=2,0,IF(AC24=1,2,6))+IF(AC25=2,0,IF(AC25=1,3,9))+IF(AC26=2,0,IF(AC26=1,2,6))+IF(AC27=2,0,IF(AC27=1,2,6))+IF(AC28=2,0,IF(AC28=1,3,9))+IF(AC29=2,0,IF(AC29=1,4,12))+IF(AC30=2,0,IF(AC30=1,5,10)))</f>
        <v>100</v>
      </c>
      <c r="AD31" s="126">
        <f t="shared" si="1"/>
        <v>100</v>
      </c>
      <c r="AE31" s="127">
        <f t="shared" si="1"/>
        <v>100</v>
      </c>
      <c r="AF31" s="125">
        <f t="shared" si="1"/>
        <v>100</v>
      </c>
      <c r="AG31" s="126">
        <f t="shared" si="1"/>
        <v>100</v>
      </c>
      <c r="AH31" s="127">
        <f t="shared" si="1"/>
        <v>100</v>
      </c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24"/>
      <c r="BP31" s="24"/>
      <c r="BQ31" s="24"/>
      <c r="BR31" s="24"/>
      <c r="BS31" s="24"/>
      <c r="BT31" s="24"/>
      <c r="BU31" s="24"/>
      <c r="BV31" s="24"/>
      <c r="BW31" s="24"/>
      <c r="BX31" s="24"/>
      <c r="BY31" s="24"/>
      <c r="BZ31" s="24"/>
      <c r="CA31" s="24"/>
      <c r="CB31" s="24"/>
      <c r="CC31" s="24"/>
      <c r="CD31" s="24"/>
      <c r="CE31" s="24"/>
      <c r="CF31" s="24"/>
      <c r="CG31" s="24"/>
      <c r="CH31" s="24"/>
      <c r="CI31" s="24"/>
      <c r="CJ31" s="24"/>
      <c r="CK31" s="24"/>
      <c r="CL31" s="24"/>
      <c r="CM31" s="24"/>
      <c r="CN31" s="24"/>
      <c r="CO31" s="24"/>
      <c r="CP31" s="24"/>
      <c r="CQ31" s="24"/>
      <c r="CR31" s="24"/>
      <c r="CS31" s="24"/>
      <c r="CT31" s="24"/>
      <c r="CU31" s="24"/>
      <c r="CV31" s="24"/>
      <c r="CW31" s="24"/>
      <c r="CX31" s="24"/>
      <c r="CY31" s="24"/>
      <c r="CZ31" s="24"/>
      <c r="DA31" s="24"/>
      <c r="DB31" s="24"/>
      <c r="DC31" s="24"/>
      <c r="DD31" s="24"/>
      <c r="DE31" s="24"/>
      <c r="DF31" s="24"/>
      <c r="DG31" s="24"/>
      <c r="DH31" s="24"/>
    </row>
    <row r="32" spans="1:112" ht="12.75">
      <c r="A32" s="33" t="s">
        <v>75</v>
      </c>
      <c r="B32" s="96"/>
      <c r="C32" s="96"/>
      <c r="D32" s="96"/>
      <c r="E32" s="125">
        <f>SUM(100-E31)</f>
        <v>0</v>
      </c>
      <c r="F32" s="126">
        <f aca="true" t="shared" si="2" ref="F32:AB32">SUM(100-F31)</f>
        <v>0</v>
      </c>
      <c r="G32" s="127">
        <f t="shared" si="2"/>
        <v>0</v>
      </c>
      <c r="H32" s="126">
        <f t="shared" si="2"/>
        <v>0</v>
      </c>
      <c r="I32" s="126">
        <f t="shared" si="2"/>
        <v>0</v>
      </c>
      <c r="J32" s="126">
        <f t="shared" si="2"/>
        <v>0</v>
      </c>
      <c r="K32" s="125">
        <f t="shared" si="2"/>
        <v>0</v>
      </c>
      <c r="L32" s="126">
        <f t="shared" si="2"/>
        <v>0</v>
      </c>
      <c r="M32" s="127">
        <f t="shared" si="2"/>
        <v>0</v>
      </c>
      <c r="N32" s="126">
        <f t="shared" si="2"/>
        <v>0</v>
      </c>
      <c r="O32" s="126">
        <f t="shared" si="2"/>
        <v>0</v>
      </c>
      <c r="P32" s="126">
        <f t="shared" si="2"/>
        <v>0</v>
      </c>
      <c r="Q32" s="125">
        <f t="shared" si="2"/>
        <v>0</v>
      </c>
      <c r="R32" s="126">
        <f t="shared" si="2"/>
        <v>0</v>
      </c>
      <c r="S32" s="127">
        <f t="shared" si="2"/>
        <v>0</v>
      </c>
      <c r="T32" s="126">
        <f t="shared" si="2"/>
        <v>0</v>
      </c>
      <c r="U32" s="126">
        <f t="shared" si="2"/>
        <v>0</v>
      </c>
      <c r="V32" s="126">
        <f t="shared" si="2"/>
        <v>0</v>
      </c>
      <c r="W32" s="125">
        <f t="shared" si="2"/>
        <v>0</v>
      </c>
      <c r="X32" s="126">
        <f t="shared" si="2"/>
        <v>0</v>
      </c>
      <c r="Y32" s="127">
        <f t="shared" si="2"/>
        <v>0</v>
      </c>
      <c r="Z32" s="126">
        <f t="shared" si="2"/>
        <v>0</v>
      </c>
      <c r="AA32" s="126">
        <f t="shared" si="2"/>
        <v>0</v>
      </c>
      <c r="AB32" s="231">
        <f t="shared" si="2"/>
        <v>0</v>
      </c>
      <c r="AC32" s="125">
        <f aca="true" t="shared" si="3" ref="AC32:AH32">SUM(100-AC31)</f>
        <v>0</v>
      </c>
      <c r="AD32" s="126">
        <f t="shared" si="3"/>
        <v>0</v>
      </c>
      <c r="AE32" s="127">
        <f t="shared" si="3"/>
        <v>0</v>
      </c>
      <c r="AF32" s="125">
        <f t="shared" si="3"/>
        <v>0</v>
      </c>
      <c r="AG32" s="126">
        <f t="shared" si="3"/>
        <v>0</v>
      </c>
      <c r="AH32" s="127">
        <f t="shared" si="3"/>
        <v>0</v>
      </c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  <c r="CE32" s="24"/>
      <c r="CF32" s="24"/>
      <c r="CG32" s="24"/>
      <c r="CH32" s="24"/>
      <c r="CI32" s="24"/>
      <c r="CJ32" s="24"/>
      <c r="CK32" s="24"/>
      <c r="CL32" s="24"/>
      <c r="CM32" s="24"/>
      <c r="CN32" s="24"/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4"/>
      <c r="DB32" s="24"/>
      <c r="DC32" s="24"/>
      <c r="DD32" s="24"/>
      <c r="DE32" s="24"/>
      <c r="DF32" s="24"/>
      <c r="DG32" s="24"/>
      <c r="DH32" s="24"/>
    </row>
    <row r="33" spans="1:112" ht="12.75">
      <c r="A33" s="33" t="s">
        <v>76</v>
      </c>
      <c r="B33" s="96"/>
      <c r="C33" s="96"/>
      <c r="D33" s="96"/>
      <c r="E33" s="128"/>
      <c r="F33" s="129">
        <f>SUM(E32+F32+G32)/3</f>
        <v>0</v>
      </c>
      <c r="G33" s="130"/>
      <c r="H33" s="131"/>
      <c r="I33" s="129">
        <f>SUM(H32+I32+J32)/3</f>
        <v>0</v>
      </c>
      <c r="J33" s="129"/>
      <c r="K33" s="132"/>
      <c r="L33" s="129">
        <f>SUM(K32+L32+M32)/3</f>
        <v>0</v>
      </c>
      <c r="M33" s="130"/>
      <c r="N33" s="131"/>
      <c r="O33" s="129">
        <f>SUM(N32+O32+P32)/3</f>
        <v>0</v>
      </c>
      <c r="P33" s="129"/>
      <c r="Q33" s="132"/>
      <c r="R33" s="129">
        <f>SUM(Q32+R32+S32)/3</f>
        <v>0</v>
      </c>
      <c r="S33" s="130"/>
      <c r="T33" s="131"/>
      <c r="U33" s="129">
        <f>SUM(T32+U32+V32)/3</f>
        <v>0</v>
      </c>
      <c r="V33" s="129"/>
      <c r="W33" s="132"/>
      <c r="X33" s="129">
        <f>SUM(W32+X32+Y32)/3</f>
        <v>0</v>
      </c>
      <c r="Y33" s="130"/>
      <c r="Z33" s="131"/>
      <c r="AA33" s="129">
        <f>SUM(Z32+AA32+AB32)/3</f>
        <v>0</v>
      </c>
      <c r="AB33" s="233"/>
      <c r="AC33" s="251"/>
      <c r="AD33" s="252">
        <f>SUM(AC32+AD32+AE32)/3</f>
        <v>0</v>
      </c>
      <c r="AE33" s="169"/>
      <c r="AF33" s="251"/>
      <c r="AG33" s="252">
        <f>SUM(AF32+AG32+AH32)/3</f>
        <v>0</v>
      </c>
      <c r="AH33" s="169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4"/>
      <c r="BS33" s="24"/>
      <c r="BT33" s="24"/>
      <c r="BU33" s="24"/>
      <c r="BV33" s="24"/>
      <c r="BW33" s="24"/>
      <c r="BX33" s="24"/>
      <c r="BY33" s="24"/>
      <c r="BZ33" s="24"/>
      <c r="CA33" s="24"/>
      <c r="CB33" s="24"/>
      <c r="CC33" s="24"/>
      <c r="CD33" s="24"/>
      <c r="CE33" s="24"/>
      <c r="CF33" s="24"/>
      <c r="CG33" s="24"/>
      <c r="CH33" s="24"/>
      <c r="CI33" s="24"/>
      <c r="CJ33" s="24"/>
      <c r="CK33" s="24"/>
      <c r="CL33" s="24"/>
      <c r="CM33" s="24"/>
      <c r="CN33" s="24"/>
      <c r="CO33" s="24"/>
      <c r="CP33" s="24"/>
      <c r="CQ33" s="24"/>
      <c r="CR33" s="24"/>
      <c r="CS33" s="24"/>
      <c r="CT33" s="24"/>
      <c r="CU33" s="24"/>
      <c r="CV33" s="24"/>
      <c r="CW33" s="24"/>
      <c r="CX33" s="24"/>
      <c r="CY33" s="24"/>
      <c r="CZ33" s="24"/>
      <c r="DA33" s="24"/>
      <c r="DB33" s="24"/>
      <c r="DC33" s="24"/>
      <c r="DD33" s="24"/>
      <c r="DE33" s="24"/>
      <c r="DF33" s="24"/>
      <c r="DG33" s="24"/>
      <c r="DH33" s="24"/>
    </row>
    <row r="34" spans="1:112" ht="12.75" hidden="1">
      <c r="A34" s="33" t="s">
        <v>77</v>
      </c>
      <c r="B34" s="96"/>
      <c r="C34" s="96"/>
      <c r="D34" s="96"/>
      <c r="E34" s="128"/>
      <c r="F34" s="129">
        <f>SUM(F33+F12)</f>
        <v>0</v>
      </c>
      <c r="G34" s="130"/>
      <c r="H34" s="131"/>
      <c r="I34" s="129">
        <f>SUM(I33+I12)</f>
        <v>0</v>
      </c>
      <c r="J34" s="129"/>
      <c r="K34" s="132"/>
      <c r="L34" s="129">
        <f>SUM(L33+L12)</f>
        <v>0</v>
      </c>
      <c r="M34" s="130"/>
      <c r="N34" s="131"/>
      <c r="O34" s="129">
        <f>SUM(O33+O12)</f>
        <v>0</v>
      </c>
      <c r="P34" s="129"/>
      <c r="Q34" s="132"/>
      <c r="R34" s="129">
        <f>SUM(R33+R12)</f>
        <v>0</v>
      </c>
      <c r="S34" s="130"/>
      <c r="T34" s="131"/>
      <c r="U34" s="129">
        <f>SUM(U33+U12)</f>
        <v>0</v>
      </c>
      <c r="V34" s="129"/>
      <c r="W34" s="132"/>
      <c r="X34" s="129">
        <f>SUM(X33+X12)</f>
        <v>0</v>
      </c>
      <c r="Y34" s="130"/>
      <c r="Z34" s="131"/>
      <c r="AA34" s="129">
        <f>SUM(AA33+AA12)</f>
        <v>0</v>
      </c>
      <c r="AB34" s="133"/>
      <c r="AD34" s="143"/>
      <c r="AE34" s="143"/>
      <c r="AF34" s="143"/>
      <c r="AG34" s="143"/>
      <c r="AH34" s="143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</row>
    <row r="35" spans="1:112" ht="12.75" hidden="1">
      <c r="A35" s="33" t="s">
        <v>78</v>
      </c>
      <c r="B35" s="96"/>
      <c r="C35" s="96"/>
      <c r="D35" s="96"/>
      <c r="E35" s="113"/>
      <c r="F35" s="78" t="s">
        <v>53</v>
      </c>
      <c r="G35" s="121"/>
      <c r="H35" s="114"/>
      <c r="I35" s="78" t="s">
        <v>53</v>
      </c>
      <c r="J35" s="78"/>
      <c r="K35" s="113"/>
      <c r="L35" s="78" t="s">
        <v>53</v>
      </c>
      <c r="M35" s="121"/>
      <c r="N35" s="114"/>
      <c r="O35" s="78" t="s">
        <v>53</v>
      </c>
      <c r="P35" s="78"/>
      <c r="Q35" s="113"/>
      <c r="R35" s="78" t="s">
        <v>53</v>
      </c>
      <c r="S35" s="121"/>
      <c r="T35" s="114"/>
      <c r="U35" s="78" t="s">
        <v>53</v>
      </c>
      <c r="V35" s="78"/>
      <c r="W35" s="113"/>
      <c r="X35" s="78" t="s">
        <v>53</v>
      </c>
      <c r="Y35" s="121"/>
      <c r="Z35" s="114"/>
      <c r="AA35" s="78" t="s">
        <v>53</v>
      </c>
      <c r="AB35" s="117"/>
      <c r="AD35" s="9"/>
      <c r="AE35" s="9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  <c r="DG35" s="24"/>
      <c r="DH35" s="24"/>
    </row>
    <row r="36" spans="1:112" ht="13.5" hidden="1" thickBot="1">
      <c r="A36" s="119" t="s">
        <v>79</v>
      </c>
      <c r="B36" s="19"/>
      <c r="C36" s="19"/>
      <c r="D36" s="19"/>
      <c r="E36" s="82"/>
      <c r="F36" s="134" t="str">
        <f>IF(AND(F12&gt;=85,F33&gt;=92),"кмс",IF(AND(F12&gt;=80,F33&gt;=85),1,IF(AND(F12&gt;=75,F33&gt;=80),2,IF(AND(F12&gt;=70,F33&gt;=70),3,IF(AND(F12&gt;=65,F33&gt;=60),4,IF(AND(F12&gt;=60,F33&gt;=50),5,"---"))))))</f>
        <v>---</v>
      </c>
      <c r="G36" s="135"/>
      <c r="H36" s="136"/>
      <c r="I36" s="134" t="str">
        <f>IF(AND(I12&gt;=85,I33&gt;=92),"кмс",IF(AND(I12&gt;=80,I33&gt;=85),1,IF(AND(I12&gt;=75,I33&gt;=80),2,IF(AND(I12&gt;=70,I33&gt;=70),3,IF(AND(I12&gt;=65,I33&gt;=60),4,IF(AND(I12&gt;=60,I33&gt;=50),5,"---"))))))</f>
        <v>---</v>
      </c>
      <c r="J36" s="134"/>
      <c r="K36" s="137"/>
      <c r="L36" s="134" t="str">
        <f>IF(AND(L12&gt;=85,L33&gt;=92),"кмс",IF(AND(L12&gt;=80,L33&gt;=85),1,IF(AND(L12&gt;=75,L33&gt;=80),2,IF(AND(L12&gt;=70,L33&gt;=70),3,IF(AND(L12&gt;=65,L33&gt;=60),4,IF(AND(L12&gt;=60,L33&gt;=50),5,"---"))))))</f>
        <v>---</v>
      </c>
      <c r="M36" s="135"/>
      <c r="N36" s="136"/>
      <c r="O36" s="134" t="str">
        <f>IF(AND(O12&gt;=85,O33&gt;=92),"кмс",IF(AND(O12&gt;=80,O33&gt;=85),1,IF(AND(O12&gt;=75,O33&gt;=80),2,IF(AND(O12&gt;=70,O33&gt;=70),3,IF(AND(O12&gt;=65,O33&gt;=60),4,IF(AND(O12&gt;=60,O33&gt;=50),5,"---"))))))</f>
        <v>---</v>
      </c>
      <c r="P36" s="134"/>
      <c r="Q36" s="137"/>
      <c r="R36" s="134" t="str">
        <f>IF(AND(R12&gt;=85,R33&gt;=92),"кмс",IF(AND(R12&gt;=80,R33&gt;=85),1,IF(AND(R12&gt;=75,R33&gt;=80),2,IF(AND(R12&gt;=70,R33&gt;=70),3,IF(AND(R12&gt;=65,R33&gt;=60),4,IF(AND(R12&gt;=60,R33&gt;=50),5,"---"))))))</f>
        <v>---</v>
      </c>
      <c r="S36" s="135"/>
      <c r="T36" s="136"/>
      <c r="U36" s="134" t="str">
        <f>IF(AND(U12&gt;=85,U33&gt;=92),"кмс",IF(AND(U12&gt;=80,U33&gt;=85),1,IF(AND(U12&gt;=75,U33&gt;=80),2,IF(AND(U12&gt;=70,U33&gt;=70),3,IF(AND(U12&gt;=65,U33&gt;=60),4,IF(AND(U12&gt;=60,U33&gt;=50),5,"---"))))))</f>
        <v>---</v>
      </c>
      <c r="V36" s="134"/>
      <c r="W36" s="137"/>
      <c r="X36" s="134" t="str">
        <f>IF(AND(X12&gt;=85,X33&gt;=92),"кмс",IF(AND(X12&gt;=80,X33&gt;=85),1,IF(AND(X12&gt;=75,X33&gt;=80),2,IF(AND(X12&gt;=70,X33&gt;=70),3,IF(AND(X12&gt;=65,X33&gt;=60),4,IF(AND(X12&gt;=60,X33&gt;=50),5,"---"))))))</f>
        <v>---</v>
      </c>
      <c r="Y36" s="135"/>
      <c r="Z36" s="136"/>
      <c r="AA36" s="134" t="str">
        <f>IF(AND(AA12&gt;=85,AA33&gt;=92),"кмс",IF(AND(AA12&gt;=80,AA33&gt;=85),1,IF(AND(AA12&gt;=75,AA33&gt;=80),2,IF(AND(AA12&gt;=70,AA33&gt;=70),3,IF(AND(AA12&gt;=65,AA33&gt;=60),4,IF(AND(AA12&gt;=60,AA33&gt;=50),5,"---"))))))</f>
        <v>---</v>
      </c>
      <c r="AB36" s="138"/>
      <c r="AD36" s="24"/>
      <c r="AE36" s="9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  <c r="CE36" s="24"/>
      <c r="CF36" s="24"/>
      <c r="CG36" s="24"/>
      <c r="CH36" s="24"/>
      <c r="CI36" s="24"/>
      <c r="CJ36" s="24"/>
      <c r="CK36" s="24"/>
      <c r="CL36" s="24"/>
      <c r="CM36" s="24"/>
      <c r="CN36" s="24"/>
      <c r="CO36" s="24"/>
      <c r="CP36" s="24"/>
      <c r="CQ36" s="24"/>
      <c r="CR36" s="24"/>
      <c r="CS36" s="24"/>
      <c r="CT36" s="24"/>
      <c r="CU36" s="24"/>
      <c r="CV36" s="24"/>
      <c r="CW36" s="24"/>
      <c r="CX36" s="24"/>
      <c r="CY36" s="24"/>
      <c r="CZ36" s="24"/>
      <c r="DA36" s="24"/>
      <c r="DB36" s="24"/>
      <c r="DC36" s="24"/>
      <c r="DD36" s="24"/>
      <c r="DE36" s="24"/>
      <c r="DF36" s="24"/>
      <c r="DG36" s="24"/>
      <c r="DH36" s="24"/>
    </row>
    <row r="37" spans="30:112" ht="12.75">
      <c r="AD37" s="9"/>
      <c r="AE37" s="9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4"/>
      <c r="BM37" s="24"/>
      <c r="BN37" s="24"/>
      <c r="BO37" s="24"/>
      <c r="BP37" s="24"/>
      <c r="BQ37" s="24"/>
      <c r="BR37" s="24"/>
      <c r="BS37" s="24"/>
      <c r="BT37" s="24"/>
      <c r="BU37" s="24"/>
      <c r="BV37" s="24"/>
      <c r="BW37" s="24"/>
      <c r="BX37" s="24"/>
      <c r="BY37" s="24"/>
      <c r="BZ37" s="24"/>
      <c r="CA37" s="24"/>
      <c r="CB37" s="24"/>
      <c r="CC37" s="24"/>
      <c r="CD37" s="24"/>
      <c r="CE37" s="24"/>
      <c r="CF37" s="24"/>
      <c r="CG37" s="24"/>
      <c r="CH37" s="24"/>
      <c r="CI37" s="24"/>
      <c r="CJ37" s="24"/>
      <c r="CK37" s="24"/>
      <c r="CL37" s="24"/>
      <c r="CM37" s="24"/>
      <c r="CN37" s="24"/>
      <c r="CO37" s="24"/>
      <c r="CP37" s="24"/>
      <c r="CQ37" s="24"/>
      <c r="CR37" s="24"/>
      <c r="CS37" s="24"/>
      <c r="CT37" s="24"/>
      <c r="CU37" s="24"/>
      <c r="CV37" s="24"/>
      <c r="CW37" s="24"/>
      <c r="CX37" s="24"/>
      <c r="CY37" s="24"/>
      <c r="CZ37" s="24"/>
      <c r="DA37" s="24"/>
      <c r="DB37" s="24"/>
      <c r="DC37" s="24"/>
      <c r="DD37" s="24"/>
      <c r="DE37" s="24"/>
      <c r="DF37" s="24"/>
      <c r="DG37" s="24"/>
      <c r="DH37" s="24"/>
    </row>
    <row r="38" spans="1:112" ht="12.75">
      <c r="A38" s="144"/>
      <c r="B38" s="24"/>
      <c r="C38" s="24"/>
      <c r="D38" s="24"/>
      <c r="E38" s="24"/>
      <c r="F38" s="24"/>
      <c r="G38" s="9"/>
      <c r="H38" s="24"/>
      <c r="I38" s="24"/>
      <c r="J38" s="24"/>
      <c r="K38" s="24"/>
      <c r="L38" s="24"/>
      <c r="M38" s="9"/>
      <c r="N38" s="24"/>
      <c r="O38" s="24"/>
      <c r="P38" s="24"/>
      <c r="Q38" s="24"/>
      <c r="R38" s="24"/>
      <c r="S38" s="9"/>
      <c r="T38" s="24"/>
      <c r="U38" s="24"/>
      <c r="V38" s="24"/>
      <c r="W38" s="24"/>
      <c r="X38" s="24"/>
      <c r="Y38" s="9"/>
      <c r="Z38" s="24"/>
      <c r="AA38" s="24"/>
      <c r="AB38" s="24"/>
      <c r="AC38" s="24"/>
      <c r="AD38" s="24"/>
      <c r="AE38" s="9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4"/>
      <c r="BZ38" s="24"/>
      <c r="CA38" s="24"/>
      <c r="CB38" s="24"/>
      <c r="CC38" s="24"/>
      <c r="CD38" s="24"/>
      <c r="CE38" s="24"/>
      <c r="CF38" s="24"/>
      <c r="CG38" s="24"/>
      <c r="CH38" s="24"/>
      <c r="CI38" s="24"/>
      <c r="CJ38" s="24"/>
      <c r="CK38" s="24"/>
      <c r="CL38" s="24"/>
      <c r="CM38" s="24"/>
      <c r="CN38" s="24"/>
      <c r="CO38" s="24"/>
      <c r="CP38" s="24"/>
      <c r="CQ38" s="24"/>
      <c r="CR38" s="24"/>
      <c r="CS38" s="24"/>
      <c r="CT38" s="24"/>
      <c r="CU38" s="24"/>
      <c r="CV38" s="24"/>
      <c r="CW38" s="24"/>
      <c r="CX38" s="24"/>
      <c r="CY38" s="24"/>
      <c r="CZ38" s="24"/>
      <c r="DA38" s="24"/>
      <c r="DB38" s="24"/>
      <c r="DC38" s="24"/>
      <c r="DD38" s="24"/>
      <c r="DE38" s="24"/>
      <c r="DF38" s="24"/>
      <c r="DG38" s="24"/>
      <c r="DH38" s="24"/>
    </row>
    <row r="39" spans="1:112" ht="12.75">
      <c r="A39" s="24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24"/>
      <c r="BG39" s="24"/>
      <c r="BH39" s="24"/>
      <c r="BI39" s="24"/>
      <c r="BJ39" s="24"/>
      <c r="BK39" s="24"/>
      <c r="BL39" s="24"/>
      <c r="BM39" s="24"/>
      <c r="BN39" s="24"/>
      <c r="BO39" s="24"/>
      <c r="BP39" s="24"/>
      <c r="BQ39" s="24"/>
      <c r="BR39" s="24"/>
      <c r="BS39" s="24"/>
      <c r="BT39" s="24"/>
      <c r="BU39" s="24"/>
      <c r="BV39" s="24"/>
      <c r="BW39" s="24"/>
      <c r="BX39" s="24"/>
      <c r="BY39" s="24"/>
      <c r="BZ39" s="24"/>
      <c r="CA39" s="24"/>
      <c r="CB39" s="24"/>
      <c r="CC39" s="24"/>
      <c r="CD39" s="24"/>
      <c r="CE39" s="24"/>
      <c r="CF39" s="24"/>
      <c r="CG39" s="24"/>
      <c r="CH39" s="24"/>
      <c r="CI39" s="24"/>
      <c r="CJ39" s="24"/>
      <c r="CK39" s="24"/>
      <c r="CL39" s="24"/>
      <c r="CM39" s="24"/>
      <c r="CN39" s="24"/>
      <c r="CO39" s="24"/>
      <c r="CP39" s="24"/>
      <c r="CQ39" s="24"/>
      <c r="CR39" s="24"/>
      <c r="CS39" s="24"/>
      <c r="CT39" s="24"/>
      <c r="CU39" s="24"/>
      <c r="CV39" s="24"/>
      <c r="CW39" s="24"/>
      <c r="CX39" s="24"/>
      <c r="CY39" s="24"/>
      <c r="CZ39" s="24"/>
      <c r="DA39" s="24"/>
      <c r="DB39" s="24"/>
      <c r="DC39" s="24"/>
      <c r="DD39" s="24"/>
      <c r="DE39" s="24"/>
      <c r="DF39" s="24"/>
      <c r="DG39" s="24"/>
      <c r="DH39" s="24"/>
    </row>
    <row r="40" spans="1:112" ht="12.75">
      <c r="A40" s="24"/>
      <c r="B40" s="24"/>
      <c r="C40" s="24"/>
      <c r="D40" s="24"/>
      <c r="E40" s="24"/>
      <c r="F40" s="24"/>
      <c r="G40" s="9"/>
      <c r="H40" s="24"/>
      <c r="I40" s="24"/>
      <c r="J40" s="24"/>
      <c r="K40" s="24"/>
      <c r="L40" s="24"/>
      <c r="M40" s="9"/>
      <c r="N40" s="24"/>
      <c r="O40" s="24"/>
      <c r="P40" s="24"/>
      <c r="Q40" s="24"/>
      <c r="R40" s="24"/>
      <c r="S40" s="9"/>
      <c r="T40" s="24"/>
      <c r="U40" s="24"/>
      <c r="V40" s="24"/>
      <c r="W40" s="24"/>
      <c r="X40" s="24"/>
      <c r="Y40" s="9"/>
      <c r="Z40" s="24"/>
      <c r="AA40" s="24"/>
      <c r="AB40" s="24"/>
      <c r="AC40" s="24"/>
      <c r="AD40" s="24"/>
      <c r="AE40" s="9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24"/>
      <c r="BI40" s="24"/>
      <c r="BJ40" s="24"/>
      <c r="BK40" s="24"/>
      <c r="BL40" s="24"/>
      <c r="BM40" s="24"/>
      <c r="BN40" s="24"/>
      <c r="BO40" s="24"/>
      <c r="BP40" s="24"/>
      <c r="BQ40" s="24"/>
      <c r="BR40" s="24"/>
      <c r="BS40" s="24"/>
      <c r="BT40" s="24"/>
      <c r="BU40" s="24"/>
      <c r="BV40" s="24"/>
      <c r="BW40" s="24"/>
      <c r="BX40" s="24"/>
      <c r="BY40" s="24"/>
      <c r="BZ40" s="24"/>
      <c r="CA40" s="24"/>
      <c r="CB40" s="24"/>
      <c r="CC40" s="24"/>
      <c r="CD40" s="24"/>
      <c r="CE40" s="24"/>
      <c r="CF40" s="24"/>
      <c r="CG40" s="24"/>
      <c r="CH40" s="24"/>
      <c r="CI40" s="24"/>
      <c r="CJ40" s="24"/>
      <c r="CK40" s="24"/>
      <c r="CL40" s="24"/>
      <c r="CM40" s="24"/>
      <c r="CN40" s="24"/>
      <c r="CO40" s="24"/>
      <c r="CP40" s="24"/>
      <c r="CQ40" s="24"/>
      <c r="CR40" s="24"/>
      <c r="CS40" s="24"/>
      <c r="CT40" s="24"/>
      <c r="CU40" s="24"/>
      <c r="CV40" s="24"/>
      <c r="CW40" s="24"/>
      <c r="CX40" s="24"/>
      <c r="CY40" s="24"/>
      <c r="CZ40" s="24"/>
      <c r="DA40" s="24"/>
      <c r="DB40" s="24"/>
      <c r="DC40" s="24"/>
      <c r="DD40" s="24"/>
      <c r="DE40" s="24"/>
      <c r="DF40" s="24"/>
      <c r="DG40" s="24"/>
      <c r="DH40" s="24"/>
    </row>
    <row r="41" spans="1:112" ht="12.75">
      <c r="A41" s="24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  <c r="BF41" s="24"/>
      <c r="BG41" s="24"/>
      <c r="BH41" s="24"/>
      <c r="BI41" s="24"/>
      <c r="BJ41" s="24"/>
      <c r="BK41" s="24"/>
      <c r="BL41" s="24"/>
      <c r="BM41" s="24"/>
      <c r="BN41" s="24"/>
      <c r="BO41" s="24"/>
      <c r="BP41" s="24"/>
      <c r="BQ41" s="24"/>
      <c r="BR41" s="24"/>
      <c r="BS41" s="24"/>
      <c r="BT41" s="24"/>
      <c r="BU41" s="24"/>
      <c r="BV41" s="24"/>
      <c r="BW41" s="24"/>
      <c r="BX41" s="24"/>
      <c r="BY41" s="24"/>
      <c r="BZ41" s="24"/>
      <c r="CA41" s="24"/>
      <c r="CB41" s="24"/>
      <c r="CC41" s="24"/>
      <c r="CD41" s="24"/>
      <c r="CE41" s="24"/>
      <c r="CF41" s="24"/>
      <c r="CG41" s="24"/>
      <c r="CH41" s="24"/>
      <c r="CI41" s="24"/>
      <c r="CJ41" s="24"/>
      <c r="CK41" s="24"/>
      <c r="CL41" s="24"/>
      <c r="CM41" s="24"/>
      <c r="CN41" s="24"/>
      <c r="CO41" s="24"/>
      <c r="CP41" s="24"/>
      <c r="CQ41" s="24"/>
      <c r="CR41" s="24"/>
      <c r="CS41" s="24"/>
      <c r="CT41" s="24"/>
      <c r="CU41" s="24"/>
      <c r="CV41" s="24"/>
      <c r="CW41" s="24"/>
      <c r="CX41" s="24"/>
      <c r="CY41" s="24"/>
      <c r="CZ41" s="24"/>
      <c r="DA41" s="24"/>
      <c r="DB41" s="24"/>
      <c r="DC41" s="24"/>
      <c r="DD41" s="24"/>
      <c r="DE41" s="24"/>
      <c r="DF41" s="24"/>
      <c r="DG41" s="24"/>
      <c r="DH41" s="24"/>
    </row>
    <row r="42" spans="1:112" ht="12.75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  <c r="BF42" s="24"/>
      <c r="BG42" s="24"/>
      <c r="BH42" s="24"/>
      <c r="BI42" s="24"/>
      <c r="BJ42" s="24"/>
      <c r="BK42" s="24"/>
      <c r="BL42" s="24"/>
      <c r="BM42" s="24"/>
      <c r="BN42" s="24"/>
      <c r="BO42" s="24"/>
      <c r="BP42" s="24"/>
      <c r="BQ42" s="24"/>
      <c r="BR42" s="24"/>
      <c r="BS42" s="24"/>
      <c r="BT42" s="24"/>
      <c r="BU42" s="24"/>
      <c r="BV42" s="24"/>
      <c r="BW42" s="24"/>
      <c r="BX42" s="24"/>
      <c r="BY42" s="24"/>
      <c r="BZ42" s="24"/>
      <c r="CA42" s="24"/>
      <c r="CB42" s="24"/>
      <c r="CC42" s="24"/>
      <c r="CD42" s="24"/>
      <c r="CE42" s="24"/>
      <c r="CF42" s="24"/>
      <c r="CG42" s="24"/>
      <c r="CH42" s="24"/>
      <c r="CI42" s="24"/>
      <c r="CJ42" s="24"/>
      <c r="CK42" s="24"/>
      <c r="CL42" s="24"/>
      <c r="CM42" s="24"/>
      <c r="CN42" s="24"/>
      <c r="CO42" s="24"/>
      <c r="CP42" s="24"/>
      <c r="CQ42" s="24"/>
      <c r="CR42" s="24"/>
      <c r="CS42" s="24"/>
      <c r="CT42" s="24"/>
      <c r="CU42" s="24"/>
      <c r="CV42" s="24"/>
      <c r="CW42" s="24"/>
      <c r="CX42" s="24"/>
      <c r="CY42" s="24"/>
      <c r="CZ42" s="24"/>
      <c r="DA42" s="24"/>
      <c r="DB42" s="24"/>
      <c r="DC42" s="24"/>
      <c r="DD42" s="24"/>
      <c r="DE42" s="24"/>
      <c r="DF42" s="24"/>
      <c r="DG42" s="24"/>
      <c r="DH42" s="24"/>
    </row>
    <row r="43" spans="1:112" ht="12.75">
      <c r="A43" s="24"/>
      <c r="B43" s="24"/>
      <c r="C43" s="24"/>
      <c r="D43" s="24"/>
      <c r="E43" s="24"/>
      <c r="F43" s="24"/>
      <c r="G43" s="9"/>
      <c r="H43" s="24"/>
      <c r="I43" s="24"/>
      <c r="J43" s="24"/>
      <c r="K43" s="24"/>
      <c r="L43" s="24"/>
      <c r="M43" s="9"/>
      <c r="N43" s="24"/>
      <c r="O43" s="24"/>
      <c r="P43" s="24"/>
      <c r="Q43" s="24"/>
      <c r="R43" s="24"/>
      <c r="S43" s="9"/>
      <c r="T43" s="24"/>
      <c r="U43" s="24"/>
      <c r="V43" s="24"/>
      <c r="W43" s="24"/>
      <c r="X43" s="24"/>
      <c r="Y43" s="9"/>
      <c r="Z43" s="24"/>
      <c r="AA43" s="24"/>
      <c r="AB43" s="24"/>
      <c r="AC43" s="24"/>
      <c r="AD43" s="24"/>
      <c r="AE43" s="9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  <c r="CC43" s="24"/>
      <c r="CD43" s="24"/>
      <c r="CE43" s="24"/>
      <c r="CF43" s="24"/>
      <c r="CG43" s="24"/>
      <c r="CH43" s="24"/>
      <c r="CI43" s="24"/>
      <c r="CJ43" s="24"/>
      <c r="CK43" s="24"/>
      <c r="CL43" s="24"/>
      <c r="CM43" s="24"/>
      <c r="CN43" s="24"/>
      <c r="CO43" s="24"/>
      <c r="CP43" s="24"/>
      <c r="CQ43" s="24"/>
      <c r="CR43" s="24"/>
      <c r="CS43" s="24"/>
      <c r="CT43" s="24"/>
      <c r="CU43" s="24"/>
      <c r="CV43" s="24"/>
      <c r="CW43" s="24"/>
      <c r="CX43" s="24"/>
      <c r="CY43" s="24"/>
      <c r="CZ43" s="24"/>
      <c r="DA43" s="24"/>
      <c r="DB43" s="24"/>
      <c r="DC43" s="24"/>
      <c r="DD43" s="24"/>
      <c r="DE43" s="24"/>
      <c r="DF43" s="24"/>
      <c r="DG43" s="24"/>
      <c r="DH43" s="24"/>
    </row>
    <row r="44" spans="1:112" ht="12.75">
      <c r="A44" s="62"/>
      <c r="B44" s="62"/>
      <c r="C44" s="62"/>
      <c r="D44" s="62"/>
      <c r="E44" s="9"/>
      <c r="F44" s="11"/>
      <c r="G44" s="9"/>
      <c r="H44" s="11"/>
      <c r="I44" s="9"/>
      <c r="J44" s="11"/>
      <c r="K44" s="9"/>
      <c r="L44" s="11"/>
      <c r="M44" s="9"/>
      <c r="N44" s="11"/>
      <c r="O44" s="9"/>
      <c r="P44" s="11"/>
      <c r="Q44" s="9"/>
      <c r="R44" s="11"/>
      <c r="S44" s="9"/>
      <c r="T44" s="11"/>
      <c r="U44" s="9"/>
      <c r="V44" s="11"/>
      <c r="W44" s="9"/>
      <c r="X44" s="11"/>
      <c r="Y44" s="9"/>
      <c r="Z44" s="11"/>
      <c r="AA44" s="9"/>
      <c r="AB44" s="11"/>
      <c r="AC44" s="9"/>
      <c r="AD44" s="11"/>
      <c r="AE44" s="9"/>
      <c r="AF44" s="11"/>
      <c r="AG44" s="9"/>
      <c r="AH44" s="11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24"/>
      <c r="BK44" s="24"/>
      <c r="BL44" s="24"/>
      <c r="BM44" s="24"/>
      <c r="BN44" s="24"/>
      <c r="BO44" s="24"/>
      <c r="BP44" s="24"/>
      <c r="BQ44" s="24"/>
      <c r="BR44" s="24"/>
      <c r="BS44" s="24"/>
      <c r="BT44" s="24"/>
      <c r="BU44" s="24"/>
      <c r="BV44" s="24"/>
      <c r="BW44" s="24"/>
      <c r="BX44" s="24"/>
      <c r="BY44" s="24"/>
      <c r="BZ44" s="24"/>
      <c r="CA44" s="24"/>
      <c r="CB44" s="24"/>
      <c r="CC44" s="24"/>
      <c r="CD44" s="24"/>
      <c r="CE44" s="24"/>
      <c r="CF44" s="24"/>
      <c r="CG44" s="24"/>
      <c r="CH44" s="24"/>
      <c r="CI44" s="24"/>
      <c r="CJ44" s="24"/>
      <c r="CK44" s="24"/>
      <c r="CL44" s="24"/>
      <c r="CM44" s="24"/>
      <c r="CN44" s="24"/>
      <c r="CO44" s="24"/>
      <c r="CP44" s="24"/>
      <c r="CQ44" s="24"/>
      <c r="CR44" s="24"/>
      <c r="CS44" s="24"/>
      <c r="CT44" s="24"/>
      <c r="CU44" s="24"/>
      <c r="CV44" s="24"/>
      <c r="CW44" s="24"/>
      <c r="CX44" s="24"/>
      <c r="CY44" s="24"/>
      <c r="CZ44" s="24"/>
      <c r="DA44" s="24"/>
      <c r="DB44" s="24"/>
      <c r="DC44" s="24"/>
      <c r="DD44" s="24"/>
      <c r="DE44" s="24"/>
      <c r="DF44" s="24"/>
      <c r="DG44" s="24"/>
      <c r="DH44" s="24"/>
    </row>
    <row r="45" spans="1:112" ht="12.75">
      <c r="A45" s="24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24"/>
      <c r="BN45" s="24"/>
      <c r="BO45" s="24"/>
      <c r="BP45" s="24"/>
      <c r="BQ45" s="24"/>
      <c r="BR45" s="24"/>
      <c r="BS45" s="24"/>
      <c r="BT45" s="24"/>
      <c r="BU45" s="24"/>
      <c r="BV45" s="24"/>
      <c r="BW45" s="24"/>
      <c r="BX45" s="24"/>
      <c r="BY45" s="24"/>
      <c r="BZ45" s="24"/>
      <c r="CA45" s="24"/>
      <c r="CB45" s="24"/>
      <c r="CC45" s="24"/>
      <c r="CD45" s="24"/>
      <c r="CE45" s="24"/>
      <c r="CF45" s="24"/>
      <c r="CG45" s="24"/>
      <c r="CH45" s="24"/>
      <c r="CI45" s="24"/>
      <c r="CJ45" s="24"/>
      <c r="CK45" s="24"/>
      <c r="CL45" s="24"/>
      <c r="CM45" s="24"/>
      <c r="CN45" s="24"/>
      <c r="CO45" s="24"/>
      <c r="CP45" s="24"/>
      <c r="CQ45" s="24"/>
      <c r="CR45" s="24"/>
      <c r="CS45" s="24"/>
      <c r="CT45" s="24"/>
      <c r="CU45" s="24"/>
      <c r="CV45" s="24"/>
      <c r="CW45" s="24"/>
      <c r="CX45" s="24"/>
      <c r="CY45" s="24"/>
      <c r="CZ45" s="24"/>
      <c r="DA45" s="24"/>
      <c r="DB45" s="24"/>
      <c r="DC45" s="24"/>
      <c r="DD45" s="24"/>
      <c r="DE45" s="24"/>
      <c r="DF45" s="24"/>
      <c r="DG45" s="24"/>
      <c r="DH45" s="24"/>
    </row>
    <row r="46" spans="1:112" ht="12.75">
      <c r="A46" s="24"/>
      <c r="B46" s="24"/>
      <c r="C46" s="139"/>
      <c r="D46" s="13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  <c r="BF46" s="24"/>
      <c r="BG46" s="24"/>
      <c r="BH46" s="24"/>
      <c r="BI46" s="24"/>
      <c r="BJ46" s="24"/>
      <c r="BK46" s="24"/>
      <c r="BL46" s="24"/>
      <c r="BM46" s="24"/>
      <c r="BN46" s="24"/>
      <c r="BO46" s="24"/>
      <c r="BP46" s="24"/>
      <c r="BQ46" s="24"/>
      <c r="BR46" s="24"/>
      <c r="BS46" s="24"/>
      <c r="BT46" s="24"/>
      <c r="BU46" s="24"/>
      <c r="BV46" s="24"/>
      <c r="BW46" s="24"/>
      <c r="BX46" s="24"/>
      <c r="BY46" s="24"/>
      <c r="BZ46" s="24"/>
      <c r="CA46" s="24"/>
      <c r="CB46" s="24"/>
      <c r="CC46" s="24"/>
      <c r="CD46" s="24"/>
      <c r="CE46" s="24"/>
      <c r="CF46" s="24"/>
      <c r="CG46" s="24"/>
      <c r="CH46" s="24"/>
      <c r="CI46" s="24"/>
      <c r="CJ46" s="24"/>
      <c r="CK46" s="24"/>
      <c r="CL46" s="24"/>
      <c r="CM46" s="24"/>
      <c r="CN46" s="24"/>
      <c r="CO46" s="24"/>
      <c r="CP46" s="24"/>
      <c r="CQ46" s="24"/>
      <c r="CR46" s="24"/>
      <c r="CS46" s="24"/>
      <c r="CT46" s="24"/>
      <c r="CU46" s="24"/>
      <c r="CV46" s="24"/>
      <c r="CW46" s="24"/>
      <c r="CX46" s="24"/>
      <c r="CY46" s="24"/>
      <c r="CZ46" s="24"/>
      <c r="DA46" s="24"/>
      <c r="DB46" s="24"/>
      <c r="DC46" s="24"/>
      <c r="DD46" s="24"/>
      <c r="DE46" s="24"/>
      <c r="DF46" s="24"/>
      <c r="DG46" s="24"/>
      <c r="DH46" s="24"/>
    </row>
    <row r="47" spans="1:112" ht="12.75">
      <c r="A47" s="24"/>
      <c r="B47" s="140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24"/>
      <c r="BG47" s="24"/>
      <c r="BH47" s="24"/>
      <c r="BI47" s="24"/>
      <c r="BJ47" s="24"/>
      <c r="BK47" s="24"/>
      <c r="BL47" s="24"/>
      <c r="BM47" s="24"/>
      <c r="BN47" s="24"/>
      <c r="BO47" s="24"/>
      <c r="BP47" s="24"/>
      <c r="BQ47" s="24"/>
      <c r="BR47" s="24"/>
      <c r="BS47" s="24"/>
      <c r="BT47" s="24"/>
      <c r="BU47" s="24"/>
      <c r="BV47" s="24"/>
      <c r="BW47" s="24"/>
      <c r="BX47" s="24"/>
      <c r="BY47" s="24"/>
      <c r="BZ47" s="24"/>
      <c r="CA47" s="24"/>
      <c r="CB47" s="24"/>
      <c r="CC47" s="24"/>
      <c r="CD47" s="24"/>
      <c r="CE47" s="24"/>
      <c r="CF47" s="24"/>
      <c r="CG47" s="24"/>
      <c r="CH47" s="24"/>
      <c r="CI47" s="24"/>
      <c r="CJ47" s="24"/>
      <c r="CK47" s="24"/>
      <c r="CL47" s="24"/>
      <c r="CM47" s="24"/>
      <c r="CN47" s="24"/>
      <c r="CO47" s="24"/>
      <c r="CP47" s="24"/>
      <c r="CQ47" s="24"/>
      <c r="CR47" s="24"/>
      <c r="CS47" s="24"/>
      <c r="CT47" s="24"/>
      <c r="CU47" s="24"/>
      <c r="CV47" s="24"/>
      <c r="CW47" s="24"/>
      <c r="CX47" s="24"/>
      <c r="CY47" s="24"/>
      <c r="CZ47" s="24"/>
      <c r="DA47" s="24"/>
      <c r="DB47" s="24"/>
      <c r="DC47" s="24"/>
      <c r="DD47" s="24"/>
      <c r="DE47" s="24"/>
      <c r="DF47" s="24"/>
      <c r="DG47" s="24"/>
      <c r="DH47" s="24"/>
    </row>
    <row r="48" spans="1:112" ht="12.75">
      <c r="A48" s="9"/>
      <c r="B48" s="140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24"/>
      <c r="BF48" s="24"/>
      <c r="BG48" s="24"/>
      <c r="BH48" s="24"/>
      <c r="BI48" s="24"/>
      <c r="BJ48" s="24"/>
      <c r="BK48" s="24"/>
      <c r="BL48" s="24"/>
      <c r="BM48" s="24"/>
      <c r="BN48" s="24"/>
      <c r="BO48" s="24"/>
      <c r="BP48" s="24"/>
      <c r="BQ48" s="24"/>
      <c r="BR48" s="24"/>
      <c r="BS48" s="24"/>
      <c r="BT48" s="24"/>
      <c r="BU48" s="24"/>
      <c r="BV48" s="24"/>
      <c r="BW48" s="24"/>
      <c r="BX48" s="24"/>
      <c r="BY48" s="24"/>
      <c r="BZ48" s="24"/>
      <c r="CA48" s="24"/>
      <c r="CB48" s="24"/>
      <c r="CC48" s="24"/>
      <c r="CD48" s="24"/>
      <c r="CE48" s="24"/>
      <c r="CF48" s="24"/>
      <c r="CG48" s="24"/>
      <c r="CH48" s="24"/>
      <c r="CI48" s="24"/>
      <c r="CJ48" s="24"/>
      <c r="CK48" s="24"/>
      <c r="CL48" s="24"/>
      <c r="CM48" s="24"/>
      <c r="CN48" s="24"/>
      <c r="CO48" s="24"/>
      <c r="CP48" s="24"/>
      <c r="CQ48" s="24"/>
      <c r="CR48" s="24"/>
      <c r="CS48" s="24"/>
      <c r="CT48" s="24"/>
      <c r="CU48" s="24"/>
      <c r="CV48" s="24"/>
      <c r="CW48" s="24"/>
      <c r="CX48" s="24"/>
      <c r="CY48" s="24"/>
      <c r="CZ48" s="24"/>
      <c r="DA48" s="24"/>
      <c r="DB48" s="24"/>
      <c r="DC48" s="24"/>
      <c r="DD48" s="24"/>
      <c r="DE48" s="24"/>
      <c r="DF48" s="24"/>
      <c r="DG48" s="24"/>
      <c r="DH48" s="24"/>
    </row>
    <row r="49" spans="1:112" ht="12.75">
      <c r="A49" s="24"/>
      <c r="B49" s="140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  <c r="BF49" s="24"/>
      <c r="BG49" s="24"/>
      <c r="BH49" s="24"/>
      <c r="BI49" s="24"/>
      <c r="BJ49" s="24"/>
      <c r="BK49" s="24"/>
      <c r="BL49" s="24"/>
      <c r="BM49" s="24"/>
      <c r="BN49" s="24"/>
      <c r="BO49" s="24"/>
      <c r="BP49" s="24"/>
      <c r="BQ49" s="24"/>
      <c r="BR49" s="24"/>
      <c r="BS49" s="24"/>
      <c r="BT49" s="24"/>
      <c r="BU49" s="24"/>
      <c r="BV49" s="24"/>
      <c r="BW49" s="24"/>
      <c r="BX49" s="24"/>
      <c r="BY49" s="24"/>
      <c r="BZ49" s="24"/>
      <c r="CA49" s="24"/>
      <c r="CB49" s="24"/>
      <c r="CC49" s="24"/>
      <c r="CD49" s="24"/>
      <c r="CE49" s="24"/>
      <c r="CF49" s="24"/>
      <c r="CG49" s="24"/>
      <c r="CH49" s="24"/>
      <c r="CI49" s="24"/>
      <c r="CJ49" s="24"/>
      <c r="CK49" s="24"/>
      <c r="CL49" s="24"/>
      <c r="CM49" s="24"/>
      <c r="CN49" s="24"/>
      <c r="CO49" s="24"/>
      <c r="CP49" s="24"/>
      <c r="CQ49" s="24"/>
      <c r="CR49" s="24"/>
      <c r="CS49" s="24"/>
      <c r="CT49" s="24"/>
      <c r="CU49" s="24"/>
      <c r="CV49" s="24"/>
      <c r="CW49" s="24"/>
      <c r="CX49" s="24"/>
      <c r="CY49" s="24"/>
      <c r="CZ49" s="24"/>
      <c r="DA49" s="24"/>
      <c r="DB49" s="24"/>
      <c r="DC49" s="24"/>
      <c r="DD49" s="24"/>
      <c r="DE49" s="24"/>
      <c r="DF49" s="24"/>
      <c r="DG49" s="24"/>
      <c r="DH49" s="24"/>
    </row>
    <row r="50" spans="1:112" ht="12.75">
      <c r="A50" s="24"/>
      <c r="B50" s="140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4"/>
      <c r="BC50" s="24"/>
      <c r="BD50" s="24"/>
      <c r="BE50" s="24"/>
      <c r="BF50" s="24"/>
      <c r="BG50" s="24"/>
      <c r="BH50" s="24"/>
      <c r="BI50" s="24"/>
      <c r="BJ50" s="24"/>
      <c r="BK50" s="24"/>
      <c r="BL50" s="24"/>
      <c r="BM50" s="24"/>
      <c r="BN50" s="24"/>
      <c r="BO50" s="24"/>
      <c r="BP50" s="24"/>
      <c r="BQ50" s="24"/>
      <c r="BR50" s="24"/>
      <c r="BS50" s="24"/>
      <c r="BT50" s="24"/>
      <c r="BU50" s="24"/>
      <c r="BV50" s="24"/>
      <c r="BW50" s="24"/>
      <c r="BX50" s="24"/>
      <c r="BY50" s="24"/>
      <c r="BZ50" s="24"/>
      <c r="CA50" s="24"/>
      <c r="CB50" s="24"/>
      <c r="CC50" s="24"/>
      <c r="CD50" s="24"/>
      <c r="CE50" s="24"/>
      <c r="CF50" s="24"/>
      <c r="CG50" s="24"/>
      <c r="CH50" s="24"/>
      <c r="CI50" s="24"/>
      <c r="CJ50" s="24"/>
      <c r="CK50" s="24"/>
      <c r="CL50" s="24"/>
      <c r="CM50" s="24"/>
      <c r="CN50" s="24"/>
      <c r="CO50" s="24"/>
      <c r="CP50" s="24"/>
      <c r="CQ50" s="24"/>
      <c r="CR50" s="24"/>
      <c r="CS50" s="24"/>
      <c r="CT50" s="24"/>
      <c r="CU50" s="24"/>
      <c r="CV50" s="24"/>
      <c r="CW50" s="24"/>
      <c r="CX50" s="24"/>
      <c r="CY50" s="24"/>
      <c r="CZ50" s="24"/>
      <c r="DA50" s="24"/>
      <c r="DB50" s="24"/>
      <c r="DC50" s="24"/>
      <c r="DD50" s="24"/>
      <c r="DE50" s="24"/>
      <c r="DF50" s="24"/>
      <c r="DG50" s="24"/>
      <c r="DH50" s="24"/>
    </row>
    <row r="51" spans="1:112" ht="12.75">
      <c r="A51" s="24"/>
      <c r="B51" s="140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4"/>
      <c r="BE51" s="24"/>
      <c r="BF51" s="24"/>
      <c r="BG51" s="24"/>
      <c r="BH51" s="24"/>
      <c r="BI51" s="24"/>
      <c r="BJ51" s="24"/>
      <c r="BK51" s="24"/>
      <c r="BL51" s="24"/>
      <c r="BM51" s="24"/>
      <c r="BN51" s="24"/>
      <c r="BO51" s="24"/>
      <c r="BP51" s="24"/>
      <c r="BQ51" s="24"/>
      <c r="BR51" s="24"/>
      <c r="BS51" s="24"/>
      <c r="BT51" s="24"/>
      <c r="BU51" s="24"/>
      <c r="BV51" s="24"/>
      <c r="BW51" s="24"/>
      <c r="BX51" s="24"/>
      <c r="BY51" s="24"/>
      <c r="BZ51" s="24"/>
      <c r="CA51" s="24"/>
      <c r="CB51" s="24"/>
      <c r="CC51" s="24"/>
      <c r="CD51" s="24"/>
      <c r="CE51" s="24"/>
      <c r="CF51" s="24"/>
      <c r="CG51" s="24"/>
      <c r="CH51" s="24"/>
      <c r="CI51" s="24"/>
      <c r="CJ51" s="24"/>
      <c r="CK51" s="24"/>
      <c r="CL51" s="24"/>
      <c r="CM51" s="24"/>
      <c r="CN51" s="24"/>
      <c r="CO51" s="24"/>
      <c r="CP51" s="24"/>
      <c r="CQ51" s="24"/>
      <c r="CR51" s="24"/>
      <c r="CS51" s="24"/>
      <c r="CT51" s="24"/>
      <c r="CU51" s="24"/>
      <c r="CV51" s="24"/>
      <c r="CW51" s="24"/>
      <c r="CX51" s="24"/>
      <c r="CY51" s="24"/>
      <c r="CZ51" s="24"/>
      <c r="DA51" s="24"/>
      <c r="DB51" s="24"/>
      <c r="DC51" s="24"/>
      <c r="DD51" s="24"/>
      <c r="DE51" s="24"/>
      <c r="DF51" s="24"/>
      <c r="DG51" s="24"/>
      <c r="DH51" s="24"/>
    </row>
    <row r="52" spans="1:112" ht="12.75">
      <c r="A52" s="24"/>
      <c r="B52" s="140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4"/>
      <c r="BF52" s="24"/>
      <c r="BG52" s="24"/>
      <c r="BH52" s="24"/>
      <c r="BI52" s="24"/>
      <c r="BJ52" s="24"/>
      <c r="BK52" s="24"/>
      <c r="BL52" s="24"/>
      <c r="BM52" s="24"/>
      <c r="BN52" s="24"/>
      <c r="BO52" s="24"/>
      <c r="BP52" s="24"/>
      <c r="BQ52" s="24"/>
      <c r="BR52" s="24"/>
      <c r="BS52" s="24"/>
      <c r="BT52" s="24"/>
      <c r="BU52" s="24"/>
      <c r="BV52" s="24"/>
      <c r="BW52" s="24"/>
      <c r="BX52" s="24"/>
      <c r="BY52" s="24"/>
      <c r="BZ52" s="24"/>
      <c r="CA52" s="24"/>
      <c r="CB52" s="24"/>
      <c r="CC52" s="24"/>
      <c r="CD52" s="24"/>
      <c r="CE52" s="24"/>
      <c r="CF52" s="24"/>
      <c r="CG52" s="24"/>
      <c r="CH52" s="24"/>
      <c r="CI52" s="24"/>
      <c r="CJ52" s="24"/>
      <c r="CK52" s="24"/>
      <c r="CL52" s="24"/>
      <c r="CM52" s="24"/>
      <c r="CN52" s="24"/>
      <c r="CO52" s="24"/>
      <c r="CP52" s="24"/>
      <c r="CQ52" s="24"/>
      <c r="CR52" s="24"/>
      <c r="CS52" s="24"/>
      <c r="CT52" s="24"/>
      <c r="CU52" s="24"/>
      <c r="CV52" s="24"/>
      <c r="CW52" s="24"/>
      <c r="CX52" s="24"/>
      <c r="CY52" s="24"/>
      <c r="CZ52" s="24"/>
      <c r="DA52" s="24"/>
      <c r="DB52" s="24"/>
      <c r="DC52" s="24"/>
      <c r="DD52" s="24"/>
      <c r="DE52" s="24"/>
      <c r="DF52" s="24"/>
      <c r="DG52" s="24"/>
      <c r="DH52" s="24"/>
    </row>
    <row r="53" spans="1:112" ht="12.75">
      <c r="A53" s="24"/>
      <c r="B53" s="140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  <c r="BA53" s="24"/>
      <c r="BB53" s="24"/>
      <c r="BC53" s="24"/>
      <c r="BD53" s="24"/>
      <c r="BE53" s="24"/>
      <c r="BF53" s="24"/>
      <c r="BG53" s="24"/>
      <c r="BH53" s="24"/>
      <c r="BI53" s="24"/>
      <c r="BJ53" s="24"/>
      <c r="BK53" s="24"/>
      <c r="BL53" s="24"/>
      <c r="BM53" s="24"/>
      <c r="BN53" s="24"/>
      <c r="BO53" s="24"/>
      <c r="BP53" s="24"/>
      <c r="BQ53" s="24"/>
      <c r="BR53" s="24"/>
      <c r="BS53" s="24"/>
      <c r="BT53" s="24"/>
      <c r="BU53" s="24"/>
      <c r="BV53" s="24"/>
      <c r="BW53" s="24"/>
      <c r="BX53" s="24"/>
      <c r="BY53" s="24"/>
      <c r="BZ53" s="24"/>
      <c r="CA53" s="24"/>
      <c r="CB53" s="24"/>
      <c r="CC53" s="24"/>
      <c r="CD53" s="24"/>
      <c r="CE53" s="24"/>
      <c r="CF53" s="24"/>
      <c r="CG53" s="24"/>
      <c r="CH53" s="24"/>
      <c r="CI53" s="24"/>
      <c r="CJ53" s="24"/>
      <c r="CK53" s="24"/>
      <c r="CL53" s="24"/>
      <c r="CM53" s="24"/>
      <c r="CN53" s="24"/>
      <c r="CO53" s="24"/>
      <c r="CP53" s="24"/>
      <c r="CQ53" s="24"/>
      <c r="CR53" s="24"/>
      <c r="CS53" s="24"/>
      <c r="CT53" s="24"/>
      <c r="CU53" s="24"/>
      <c r="CV53" s="24"/>
      <c r="CW53" s="24"/>
      <c r="CX53" s="24"/>
      <c r="CY53" s="24"/>
      <c r="CZ53" s="24"/>
      <c r="DA53" s="24"/>
      <c r="DB53" s="24"/>
      <c r="DC53" s="24"/>
      <c r="DD53" s="24"/>
      <c r="DE53" s="24"/>
      <c r="DF53" s="24"/>
      <c r="DG53" s="24"/>
      <c r="DH53" s="24"/>
    </row>
    <row r="54" spans="1:112" ht="12.75">
      <c r="A54" s="24"/>
      <c r="B54" s="140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  <c r="BA54" s="24"/>
      <c r="BB54" s="24"/>
      <c r="BC54" s="24"/>
      <c r="BD54" s="24"/>
      <c r="BE54" s="24"/>
      <c r="BF54" s="24"/>
      <c r="BG54" s="24"/>
      <c r="BH54" s="24"/>
      <c r="BI54" s="24"/>
      <c r="BJ54" s="24"/>
      <c r="BK54" s="24"/>
      <c r="BL54" s="24"/>
      <c r="BM54" s="24"/>
      <c r="BN54" s="24"/>
      <c r="BO54" s="24"/>
      <c r="BP54" s="24"/>
      <c r="BQ54" s="24"/>
      <c r="BR54" s="24"/>
      <c r="BS54" s="24"/>
      <c r="BT54" s="24"/>
      <c r="BU54" s="24"/>
      <c r="BV54" s="24"/>
      <c r="BW54" s="24"/>
      <c r="BX54" s="24"/>
      <c r="BY54" s="24"/>
      <c r="BZ54" s="24"/>
      <c r="CA54" s="24"/>
      <c r="CB54" s="24"/>
      <c r="CC54" s="24"/>
      <c r="CD54" s="24"/>
      <c r="CE54" s="24"/>
      <c r="CF54" s="24"/>
      <c r="CG54" s="24"/>
      <c r="CH54" s="24"/>
      <c r="CI54" s="24"/>
      <c r="CJ54" s="24"/>
      <c r="CK54" s="24"/>
      <c r="CL54" s="24"/>
      <c r="CM54" s="24"/>
      <c r="CN54" s="24"/>
      <c r="CO54" s="24"/>
      <c r="CP54" s="24"/>
      <c r="CQ54" s="24"/>
      <c r="CR54" s="24"/>
      <c r="CS54" s="24"/>
      <c r="CT54" s="24"/>
      <c r="CU54" s="24"/>
      <c r="CV54" s="24"/>
      <c r="CW54" s="24"/>
      <c r="CX54" s="24"/>
      <c r="CY54" s="24"/>
      <c r="CZ54" s="24"/>
      <c r="DA54" s="24"/>
      <c r="DB54" s="24"/>
      <c r="DC54" s="24"/>
      <c r="DD54" s="24"/>
      <c r="DE54" s="24"/>
      <c r="DF54" s="24"/>
      <c r="DG54" s="24"/>
      <c r="DH54" s="24"/>
    </row>
    <row r="55" spans="1:112" ht="12.75">
      <c r="A55" s="24"/>
      <c r="B55" s="140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/>
      <c r="CY55" s="24"/>
      <c r="CZ55" s="24"/>
      <c r="DA55" s="24"/>
      <c r="DB55" s="24"/>
      <c r="DC55" s="24"/>
      <c r="DD55" s="24"/>
      <c r="DE55" s="24"/>
      <c r="DF55" s="24"/>
      <c r="DG55" s="24"/>
      <c r="DH55" s="24"/>
    </row>
    <row r="56" spans="1:112" ht="12.75">
      <c r="A56" s="24"/>
      <c r="B56" s="140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24"/>
      <c r="DC56" s="24"/>
      <c r="DD56" s="24"/>
      <c r="DE56" s="24"/>
      <c r="DF56" s="24"/>
      <c r="DG56" s="24"/>
      <c r="DH56" s="24"/>
    </row>
    <row r="57" spans="1:112" ht="12.75">
      <c r="A57" s="24"/>
      <c r="B57" s="140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4"/>
      <c r="BF57" s="24"/>
      <c r="BG57" s="24"/>
      <c r="BH57" s="24"/>
      <c r="BI57" s="24"/>
      <c r="BJ57" s="24"/>
      <c r="BK57" s="24"/>
      <c r="BL57" s="24"/>
      <c r="BM57" s="24"/>
      <c r="BN57" s="24"/>
      <c r="BO57" s="24"/>
      <c r="BP57" s="24"/>
      <c r="BQ57" s="24"/>
      <c r="BR57" s="24"/>
      <c r="BS57" s="24"/>
      <c r="BT57" s="24"/>
      <c r="BU57" s="24"/>
      <c r="BV57" s="24"/>
      <c r="BW57" s="24"/>
      <c r="BX57" s="24"/>
      <c r="BY57" s="24"/>
      <c r="BZ57" s="24"/>
      <c r="CA57" s="24"/>
      <c r="CB57" s="24"/>
      <c r="CC57" s="24"/>
      <c r="CD57" s="24"/>
      <c r="CE57" s="24"/>
      <c r="CF57" s="24"/>
      <c r="CG57" s="24"/>
      <c r="CH57" s="24"/>
      <c r="CI57" s="24"/>
      <c r="CJ57" s="24"/>
      <c r="CK57" s="24"/>
      <c r="CL57" s="24"/>
      <c r="CM57" s="24"/>
      <c r="CN57" s="24"/>
      <c r="CO57" s="24"/>
      <c r="CP57" s="24"/>
      <c r="CQ57" s="24"/>
      <c r="CR57" s="24"/>
      <c r="CS57" s="24"/>
      <c r="CT57" s="24"/>
      <c r="CU57" s="24"/>
      <c r="CV57" s="24"/>
      <c r="CW57" s="24"/>
      <c r="CX57" s="24"/>
      <c r="CY57" s="24"/>
      <c r="CZ57" s="24"/>
      <c r="DA57" s="24"/>
      <c r="DB57" s="24"/>
      <c r="DC57" s="24"/>
      <c r="DD57" s="24"/>
      <c r="DE57" s="24"/>
      <c r="DF57" s="24"/>
      <c r="DG57" s="24"/>
      <c r="DH57" s="24"/>
    </row>
    <row r="58" spans="1:112" ht="12.75">
      <c r="A58" s="24"/>
      <c r="B58" s="140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  <c r="BA58" s="24"/>
      <c r="BB58" s="24"/>
      <c r="BC58" s="24"/>
      <c r="BD58" s="24"/>
      <c r="BE58" s="24"/>
      <c r="BF58" s="24"/>
      <c r="BG58" s="24"/>
      <c r="BH58" s="24"/>
      <c r="BI58" s="24"/>
      <c r="BJ58" s="24"/>
      <c r="BK58" s="24"/>
      <c r="BL58" s="24"/>
      <c r="BM58" s="24"/>
      <c r="BN58" s="24"/>
      <c r="BO58" s="24"/>
      <c r="BP58" s="24"/>
      <c r="BQ58" s="24"/>
      <c r="BR58" s="24"/>
      <c r="BS58" s="24"/>
      <c r="BT58" s="24"/>
      <c r="BU58" s="24"/>
      <c r="BV58" s="24"/>
      <c r="BW58" s="24"/>
      <c r="BX58" s="24"/>
      <c r="BY58" s="24"/>
      <c r="BZ58" s="24"/>
      <c r="CA58" s="24"/>
      <c r="CB58" s="24"/>
      <c r="CC58" s="24"/>
      <c r="CD58" s="24"/>
      <c r="CE58" s="24"/>
      <c r="CF58" s="24"/>
      <c r="CG58" s="24"/>
      <c r="CH58" s="24"/>
      <c r="CI58" s="24"/>
      <c r="CJ58" s="24"/>
      <c r="CK58" s="24"/>
      <c r="CL58" s="24"/>
      <c r="CM58" s="24"/>
      <c r="CN58" s="24"/>
      <c r="CO58" s="24"/>
      <c r="CP58" s="24"/>
      <c r="CQ58" s="24"/>
      <c r="CR58" s="24"/>
      <c r="CS58" s="24"/>
      <c r="CT58" s="24"/>
      <c r="CU58" s="24"/>
      <c r="CV58" s="24"/>
      <c r="CW58" s="24"/>
      <c r="CX58" s="24"/>
      <c r="CY58" s="24"/>
      <c r="CZ58" s="24"/>
      <c r="DA58" s="24"/>
      <c r="DB58" s="24"/>
      <c r="DC58" s="24"/>
      <c r="DD58" s="24"/>
      <c r="DE58" s="24"/>
      <c r="DF58" s="24"/>
      <c r="DG58" s="24"/>
      <c r="DH58" s="24"/>
    </row>
    <row r="59" spans="1:112" ht="12.75">
      <c r="A59" s="24"/>
      <c r="B59" s="140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4"/>
      <c r="AZ59" s="24"/>
      <c r="BA59" s="24"/>
      <c r="BB59" s="24"/>
      <c r="BC59" s="24"/>
      <c r="BD59" s="24"/>
      <c r="BE59" s="24"/>
      <c r="BF59" s="24"/>
      <c r="BG59" s="24"/>
      <c r="BH59" s="24"/>
      <c r="BI59" s="24"/>
      <c r="BJ59" s="24"/>
      <c r="BK59" s="24"/>
      <c r="BL59" s="24"/>
      <c r="BM59" s="24"/>
      <c r="BN59" s="24"/>
      <c r="BO59" s="24"/>
      <c r="BP59" s="24"/>
      <c r="BQ59" s="24"/>
      <c r="BR59" s="24"/>
      <c r="BS59" s="24"/>
      <c r="BT59" s="24"/>
      <c r="BU59" s="24"/>
      <c r="BV59" s="24"/>
      <c r="BW59" s="24"/>
      <c r="BX59" s="24"/>
      <c r="BY59" s="24"/>
      <c r="BZ59" s="24"/>
      <c r="CA59" s="24"/>
      <c r="CB59" s="24"/>
      <c r="CC59" s="24"/>
      <c r="CD59" s="24"/>
      <c r="CE59" s="24"/>
      <c r="CF59" s="24"/>
      <c r="CG59" s="24"/>
      <c r="CH59" s="24"/>
      <c r="CI59" s="24"/>
      <c r="CJ59" s="24"/>
      <c r="CK59" s="24"/>
      <c r="CL59" s="24"/>
      <c r="CM59" s="24"/>
      <c r="CN59" s="24"/>
      <c r="CO59" s="24"/>
      <c r="CP59" s="24"/>
      <c r="CQ59" s="24"/>
      <c r="CR59" s="24"/>
      <c r="CS59" s="24"/>
      <c r="CT59" s="24"/>
      <c r="CU59" s="24"/>
      <c r="CV59" s="24"/>
      <c r="CW59" s="24"/>
      <c r="CX59" s="24"/>
      <c r="CY59" s="24"/>
      <c r="CZ59" s="24"/>
      <c r="DA59" s="24"/>
      <c r="DB59" s="24"/>
      <c r="DC59" s="24"/>
      <c r="DD59" s="24"/>
      <c r="DE59" s="24"/>
      <c r="DF59" s="24"/>
      <c r="DG59" s="24"/>
      <c r="DH59" s="24"/>
    </row>
    <row r="60" spans="1:112" ht="12.75">
      <c r="A60" s="24"/>
      <c r="B60" s="140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24"/>
      <c r="AJ60" s="24"/>
      <c r="AK60" s="24"/>
      <c r="AL60" s="24"/>
      <c r="AM60" s="24"/>
      <c r="AN60" s="24"/>
      <c r="AO60" s="24"/>
      <c r="AP60" s="24"/>
      <c r="AQ60" s="24"/>
      <c r="AR60" s="24"/>
      <c r="AS60" s="24"/>
      <c r="AT60" s="24"/>
      <c r="AU60" s="24"/>
      <c r="AV60" s="24"/>
      <c r="AW60" s="24"/>
      <c r="AX60" s="24"/>
      <c r="AY60" s="24"/>
      <c r="AZ60" s="24"/>
      <c r="BA60" s="24"/>
      <c r="BB60" s="24"/>
      <c r="BC60" s="24"/>
      <c r="BD60" s="24"/>
      <c r="BE60" s="24"/>
      <c r="BF60" s="24"/>
      <c r="BG60" s="24"/>
      <c r="BH60" s="24"/>
      <c r="BI60" s="24"/>
      <c r="BJ60" s="24"/>
      <c r="BK60" s="24"/>
      <c r="BL60" s="24"/>
      <c r="BM60" s="24"/>
      <c r="BN60" s="24"/>
      <c r="BO60" s="24"/>
      <c r="BP60" s="24"/>
      <c r="BQ60" s="24"/>
      <c r="BR60" s="24"/>
      <c r="BS60" s="24"/>
      <c r="BT60" s="24"/>
      <c r="BU60" s="24"/>
      <c r="BV60" s="24"/>
      <c r="BW60" s="24"/>
      <c r="BX60" s="24"/>
      <c r="BY60" s="24"/>
      <c r="BZ60" s="24"/>
      <c r="CA60" s="24"/>
      <c r="CB60" s="24"/>
      <c r="CC60" s="24"/>
      <c r="CD60" s="24"/>
      <c r="CE60" s="24"/>
      <c r="CF60" s="24"/>
      <c r="CG60" s="24"/>
      <c r="CH60" s="24"/>
      <c r="CI60" s="24"/>
      <c r="CJ60" s="24"/>
      <c r="CK60" s="24"/>
      <c r="CL60" s="24"/>
      <c r="CM60" s="24"/>
      <c r="CN60" s="24"/>
      <c r="CO60" s="24"/>
      <c r="CP60" s="24"/>
      <c r="CQ60" s="24"/>
      <c r="CR60" s="24"/>
      <c r="CS60" s="24"/>
      <c r="CT60" s="24"/>
      <c r="CU60" s="24"/>
      <c r="CV60" s="24"/>
      <c r="CW60" s="24"/>
      <c r="CX60" s="24"/>
      <c r="CY60" s="24"/>
      <c r="CZ60" s="24"/>
      <c r="DA60" s="24"/>
      <c r="DB60" s="24"/>
      <c r="DC60" s="24"/>
      <c r="DD60" s="24"/>
      <c r="DE60" s="24"/>
      <c r="DF60" s="24"/>
      <c r="DG60" s="24"/>
      <c r="DH60" s="24"/>
    </row>
    <row r="61" spans="1:112" ht="12.75">
      <c r="A61" s="24"/>
      <c r="B61" s="140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24"/>
      <c r="AJ61" s="24"/>
      <c r="AK61" s="24"/>
      <c r="AL61" s="24"/>
      <c r="AM61" s="24"/>
      <c r="AN61" s="24"/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AZ61" s="24"/>
      <c r="BA61" s="24"/>
      <c r="BB61" s="24"/>
      <c r="BC61" s="24"/>
      <c r="BD61" s="24"/>
      <c r="BE61" s="24"/>
      <c r="BF61" s="24"/>
      <c r="BG61" s="24"/>
      <c r="BH61" s="24"/>
      <c r="BI61" s="24"/>
      <c r="BJ61" s="24"/>
      <c r="BK61" s="24"/>
      <c r="BL61" s="24"/>
      <c r="BM61" s="24"/>
      <c r="BN61" s="24"/>
      <c r="BO61" s="24"/>
      <c r="BP61" s="24"/>
      <c r="BQ61" s="24"/>
      <c r="BR61" s="24"/>
      <c r="BS61" s="24"/>
      <c r="BT61" s="24"/>
      <c r="BU61" s="24"/>
      <c r="BV61" s="24"/>
      <c r="BW61" s="24"/>
      <c r="BX61" s="24"/>
      <c r="BY61" s="24"/>
      <c r="BZ61" s="24"/>
      <c r="CA61" s="24"/>
      <c r="CB61" s="24"/>
      <c r="CC61" s="24"/>
      <c r="CD61" s="24"/>
      <c r="CE61" s="24"/>
      <c r="CF61" s="24"/>
      <c r="CG61" s="24"/>
      <c r="CH61" s="24"/>
      <c r="CI61" s="24"/>
      <c r="CJ61" s="24"/>
      <c r="CK61" s="24"/>
      <c r="CL61" s="24"/>
      <c r="CM61" s="24"/>
      <c r="CN61" s="24"/>
      <c r="CO61" s="24"/>
      <c r="CP61" s="24"/>
      <c r="CQ61" s="24"/>
      <c r="CR61" s="24"/>
      <c r="CS61" s="24"/>
      <c r="CT61" s="24"/>
      <c r="CU61" s="24"/>
      <c r="CV61" s="24"/>
      <c r="CW61" s="24"/>
      <c r="CX61" s="24"/>
      <c r="CY61" s="24"/>
      <c r="CZ61" s="24"/>
      <c r="DA61" s="24"/>
      <c r="DB61" s="24"/>
      <c r="DC61" s="24"/>
      <c r="DD61" s="24"/>
      <c r="DE61" s="24"/>
      <c r="DF61" s="24"/>
      <c r="DG61" s="24"/>
      <c r="DH61" s="24"/>
    </row>
    <row r="62" spans="1:112" ht="12.75">
      <c r="A62" s="24"/>
      <c r="B62" s="140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/>
      <c r="BF62" s="24"/>
      <c r="BG62" s="24"/>
      <c r="BH62" s="24"/>
      <c r="BI62" s="24"/>
      <c r="BJ62" s="24"/>
      <c r="BK62" s="24"/>
      <c r="BL62" s="24"/>
      <c r="BM62" s="24"/>
      <c r="BN62" s="24"/>
      <c r="BO62" s="24"/>
      <c r="BP62" s="24"/>
      <c r="BQ62" s="24"/>
      <c r="BR62" s="24"/>
      <c r="BS62" s="24"/>
      <c r="BT62" s="24"/>
      <c r="BU62" s="24"/>
      <c r="BV62" s="24"/>
      <c r="BW62" s="24"/>
      <c r="BX62" s="24"/>
      <c r="BY62" s="24"/>
      <c r="BZ62" s="24"/>
      <c r="CA62" s="24"/>
      <c r="CB62" s="24"/>
      <c r="CC62" s="24"/>
      <c r="CD62" s="24"/>
      <c r="CE62" s="24"/>
      <c r="CF62" s="24"/>
      <c r="CG62" s="24"/>
      <c r="CH62" s="24"/>
      <c r="CI62" s="24"/>
      <c r="CJ62" s="24"/>
      <c r="CK62" s="24"/>
      <c r="CL62" s="24"/>
      <c r="CM62" s="24"/>
      <c r="CN62" s="24"/>
      <c r="CO62" s="24"/>
      <c r="CP62" s="24"/>
      <c r="CQ62" s="24"/>
      <c r="CR62" s="24"/>
      <c r="CS62" s="24"/>
      <c r="CT62" s="24"/>
      <c r="CU62" s="24"/>
      <c r="CV62" s="24"/>
      <c r="CW62" s="24"/>
      <c r="CX62" s="24"/>
      <c r="CY62" s="24"/>
      <c r="CZ62" s="24"/>
      <c r="DA62" s="24"/>
      <c r="DB62" s="24"/>
      <c r="DC62" s="24"/>
      <c r="DD62" s="24"/>
      <c r="DE62" s="24"/>
      <c r="DF62" s="24"/>
      <c r="DG62" s="24"/>
      <c r="DH62" s="24"/>
    </row>
    <row r="63" spans="1:112" ht="12.75">
      <c r="A63" s="141"/>
      <c r="B63" s="24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24"/>
      <c r="BG63" s="24"/>
      <c r="BH63" s="24"/>
      <c r="BI63" s="24"/>
      <c r="BJ63" s="24"/>
      <c r="BK63" s="24"/>
      <c r="BL63" s="24"/>
      <c r="BM63" s="24"/>
      <c r="BN63" s="24"/>
      <c r="BO63" s="24"/>
      <c r="BP63" s="24"/>
      <c r="BQ63" s="24"/>
      <c r="BR63" s="24"/>
      <c r="BS63" s="24"/>
      <c r="BT63" s="24"/>
      <c r="BU63" s="24"/>
      <c r="BV63" s="24"/>
      <c r="BW63" s="24"/>
      <c r="BX63" s="24"/>
      <c r="BY63" s="24"/>
      <c r="BZ63" s="24"/>
      <c r="CA63" s="24"/>
      <c r="CB63" s="24"/>
      <c r="CC63" s="24"/>
      <c r="CD63" s="24"/>
      <c r="CE63" s="24"/>
      <c r="CF63" s="24"/>
      <c r="CG63" s="24"/>
      <c r="CH63" s="24"/>
      <c r="CI63" s="24"/>
      <c r="CJ63" s="24"/>
      <c r="CK63" s="24"/>
      <c r="CL63" s="24"/>
      <c r="CM63" s="24"/>
      <c r="CN63" s="24"/>
      <c r="CO63" s="24"/>
      <c r="CP63" s="24"/>
      <c r="CQ63" s="24"/>
      <c r="CR63" s="24"/>
      <c r="CS63" s="24"/>
      <c r="CT63" s="24"/>
      <c r="CU63" s="24"/>
      <c r="CV63" s="24"/>
      <c r="CW63" s="24"/>
      <c r="CX63" s="24"/>
      <c r="CY63" s="24"/>
      <c r="CZ63" s="24"/>
      <c r="DA63" s="24"/>
      <c r="DB63" s="24"/>
      <c r="DC63" s="24"/>
      <c r="DD63" s="24"/>
      <c r="DE63" s="24"/>
      <c r="DF63" s="24"/>
      <c r="DG63" s="24"/>
      <c r="DH63" s="24"/>
    </row>
    <row r="64" spans="1:112" ht="12.75">
      <c r="A64" s="24"/>
      <c r="B64" s="24"/>
      <c r="C64" s="24"/>
      <c r="D64" s="24"/>
      <c r="E64" s="142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24"/>
      <c r="BG64" s="24"/>
      <c r="BH64" s="24"/>
      <c r="BI64" s="24"/>
      <c r="BJ64" s="24"/>
      <c r="BK64" s="24"/>
      <c r="BL64" s="24"/>
      <c r="BM64" s="24"/>
      <c r="BN64" s="24"/>
      <c r="BO64" s="24"/>
      <c r="BP64" s="24"/>
      <c r="BQ64" s="24"/>
      <c r="BR64" s="24"/>
      <c r="BS64" s="24"/>
      <c r="BT64" s="24"/>
      <c r="BU64" s="24"/>
      <c r="BV64" s="24"/>
      <c r="BW64" s="24"/>
      <c r="BX64" s="24"/>
      <c r="BY64" s="24"/>
      <c r="BZ64" s="24"/>
      <c r="CA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  <c r="CQ64" s="24"/>
      <c r="CR64" s="24"/>
      <c r="CS64" s="24"/>
      <c r="CT64" s="24"/>
      <c r="CU64" s="24"/>
      <c r="CV64" s="24"/>
      <c r="CW64" s="24"/>
      <c r="CX64" s="24"/>
      <c r="CY64" s="24"/>
      <c r="CZ64" s="24"/>
      <c r="DA64" s="24"/>
      <c r="DB64" s="24"/>
      <c r="DC64" s="24"/>
      <c r="DD64" s="24"/>
      <c r="DE64" s="24"/>
      <c r="DF64" s="24"/>
      <c r="DG64" s="24"/>
      <c r="DH64" s="24"/>
    </row>
    <row r="65" spans="1:112" ht="12.75">
      <c r="A65" s="24"/>
      <c r="B65" s="24"/>
      <c r="C65" s="24"/>
      <c r="D65" s="24"/>
      <c r="E65" s="143"/>
      <c r="F65" s="143"/>
      <c r="G65" s="143"/>
      <c r="H65" s="143"/>
      <c r="I65" s="143"/>
      <c r="J65" s="143"/>
      <c r="K65" s="143"/>
      <c r="L65" s="143"/>
      <c r="M65" s="143"/>
      <c r="N65" s="143"/>
      <c r="O65" s="143"/>
      <c r="P65" s="143"/>
      <c r="Q65" s="143"/>
      <c r="R65" s="143"/>
      <c r="S65" s="143"/>
      <c r="T65" s="143"/>
      <c r="U65" s="143"/>
      <c r="V65" s="143"/>
      <c r="W65" s="143"/>
      <c r="X65" s="143"/>
      <c r="Y65" s="143"/>
      <c r="Z65" s="143"/>
      <c r="AA65" s="143"/>
      <c r="AB65" s="143"/>
      <c r="AC65" s="143"/>
      <c r="AD65" s="143"/>
      <c r="AE65" s="143"/>
      <c r="AF65" s="143"/>
      <c r="AG65" s="143"/>
      <c r="AH65" s="143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  <c r="BF65" s="24"/>
      <c r="BG65" s="24"/>
      <c r="BH65" s="24"/>
      <c r="BI65" s="24"/>
      <c r="BJ65" s="24"/>
      <c r="BK65" s="24"/>
      <c r="BL65" s="24"/>
      <c r="BM65" s="24"/>
      <c r="BN65" s="24"/>
      <c r="BO65" s="24"/>
      <c r="BP65" s="24"/>
      <c r="BQ65" s="24"/>
      <c r="BR65" s="24"/>
      <c r="BS65" s="24"/>
      <c r="BT65" s="24"/>
      <c r="BU65" s="24"/>
      <c r="BV65" s="24"/>
      <c r="BW65" s="24"/>
      <c r="BX65" s="24"/>
      <c r="BY65" s="24"/>
      <c r="BZ65" s="24"/>
      <c r="CA65" s="24"/>
      <c r="CB65" s="24"/>
      <c r="CC65" s="24"/>
      <c r="CD65" s="24"/>
      <c r="CE65" s="24"/>
      <c r="CF65" s="24"/>
      <c r="CG65" s="24"/>
      <c r="CH65" s="24"/>
      <c r="CI65" s="24"/>
      <c r="CJ65" s="24"/>
      <c r="CK65" s="24"/>
      <c r="CL65" s="24"/>
      <c r="CM65" s="24"/>
      <c r="CN65" s="24"/>
      <c r="CO65" s="24"/>
      <c r="CP65" s="24"/>
      <c r="CQ65" s="24"/>
      <c r="CR65" s="24"/>
      <c r="CS65" s="24"/>
      <c r="CT65" s="24"/>
      <c r="CU65" s="24"/>
      <c r="CV65" s="24"/>
      <c r="CW65" s="24"/>
      <c r="CX65" s="24"/>
      <c r="CY65" s="24"/>
      <c r="CZ65" s="24"/>
      <c r="DA65" s="24"/>
      <c r="DB65" s="24"/>
      <c r="DC65" s="24"/>
      <c r="DD65" s="24"/>
      <c r="DE65" s="24"/>
      <c r="DF65" s="24"/>
      <c r="DG65" s="24"/>
      <c r="DH65" s="24"/>
    </row>
    <row r="66" spans="1:112" ht="12.75">
      <c r="A66" s="24"/>
      <c r="B66" s="24"/>
      <c r="C66" s="24"/>
      <c r="D66" s="24"/>
      <c r="E66" s="143"/>
      <c r="F66" s="143"/>
      <c r="G66" s="143"/>
      <c r="H66" s="143"/>
      <c r="I66" s="143"/>
      <c r="J66" s="143"/>
      <c r="K66" s="143"/>
      <c r="L66" s="143"/>
      <c r="M66" s="143"/>
      <c r="N66" s="143"/>
      <c r="O66" s="143"/>
      <c r="P66" s="143"/>
      <c r="Q66" s="143"/>
      <c r="R66" s="143"/>
      <c r="S66" s="143"/>
      <c r="T66" s="143"/>
      <c r="U66" s="143"/>
      <c r="V66" s="143"/>
      <c r="W66" s="143"/>
      <c r="X66" s="143"/>
      <c r="Y66" s="143"/>
      <c r="Z66" s="143"/>
      <c r="AA66" s="143"/>
      <c r="AB66" s="143"/>
      <c r="AC66" s="143"/>
      <c r="AD66" s="143"/>
      <c r="AE66" s="143"/>
      <c r="AF66" s="143"/>
      <c r="AG66" s="143"/>
      <c r="AH66" s="143"/>
      <c r="AI66" s="24"/>
      <c r="AJ66" s="24"/>
      <c r="AK66" s="24"/>
      <c r="AL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  <c r="BF66" s="24"/>
      <c r="BG66" s="24"/>
      <c r="BH66" s="24"/>
      <c r="BI66" s="24"/>
      <c r="BJ66" s="24"/>
      <c r="BK66" s="24"/>
      <c r="BL66" s="24"/>
      <c r="BM66" s="24"/>
      <c r="BN66" s="24"/>
      <c r="BO66" s="24"/>
      <c r="BP66" s="24"/>
      <c r="BQ66" s="24"/>
      <c r="BR66" s="24"/>
      <c r="BS66" s="24"/>
      <c r="BT66" s="24"/>
      <c r="BU66" s="24"/>
      <c r="BV66" s="24"/>
      <c r="BW66" s="24"/>
      <c r="BX66" s="24"/>
      <c r="BY66" s="24"/>
      <c r="BZ66" s="24"/>
      <c r="CA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  <c r="CQ66" s="24"/>
      <c r="CR66" s="24"/>
      <c r="CS66" s="24"/>
      <c r="CT66" s="24"/>
      <c r="CU66" s="24"/>
      <c r="CV66" s="24"/>
      <c r="CW66" s="24"/>
      <c r="CX66" s="24"/>
      <c r="CY66" s="24"/>
      <c r="CZ66" s="24"/>
      <c r="DA66" s="24"/>
      <c r="DB66" s="24"/>
      <c r="DC66" s="24"/>
      <c r="DD66" s="24"/>
      <c r="DE66" s="24"/>
      <c r="DF66" s="24"/>
      <c r="DG66" s="24"/>
      <c r="DH66" s="24"/>
    </row>
    <row r="67" spans="1:112" ht="12.75">
      <c r="A67" s="24"/>
      <c r="B67" s="24"/>
      <c r="C67" s="24"/>
      <c r="D67" s="24"/>
      <c r="E67" s="24"/>
      <c r="F67" s="24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24"/>
      <c r="AG67" s="24"/>
      <c r="AH67" s="24"/>
      <c r="AI67" s="24"/>
      <c r="AJ67" s="24"/>
      <c r="AK67" s="24"/>
      <c r="AL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4"/>
      <c r="BE67" s="24"/>
      <c r="BF67" s="24"/>
      <c r="BG67" s="24"/>
      <c r="BH67" s="24"/>
      <c r="BI67" s="24"/>
      <c r="BJ67" s="24"/>
      <c r="BK67" s="24"/>
      <c r="BL67" s="24"/>
      <c r="BM67" s="24"/>
      <c r="BN67" s="24"/>
      <c r="BO67" s="24"/>
      <c r="BP67" s="24"/>
      <c r="BQ67" s="24"/>
      <c r="BR67" s="24"/>
      <c r="BS67" s="24"/>
      <c r="BT67" s="24"/>
      <c r="BU67" s="24"/>
      <c r="BV67" s="24"/>
      <c r="BW67" s="24"/>
      <c r="BX67" s="24"/>
      <c r="BY67" s="24"/>
      <c r="BZ67" s="24"/>
      <c r="CA67" s="24"/>
      <c r="CB67" s="24"/>
      <c r="CC67" s="24"/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4"/>
      <c r="CP67" s="24"/>
      <c r="CQ67" s="24"/>
      <c r="CR67" s="24"/>
      <c r="CS67" s="24"/>
      <c r="CT67" s="24"/>
      <c r="CU67" s="24"/>
      <c r="CV67" s="24"/>
      <c r="CW67" s="24"/>
      <c r="CX67" s="24"/>
      <c r="CY67" s="24"/>
      <c r="CZ67" s="24"/>
      <c r="DA67" s="24"/>
      <c r="DB67" s="24"/>
      <c r="DC67" s="24"/>
      <c r="DD67" s="24"/>
      <c r="DE67" s="24"/>
      <c r="DF67" s="24"/>
      <c r="DG67" s="24"/>
      <c r="DH67" s="24"/>
    </row>
    <row r="68" spans="1:112" ht="12.75">
      <c r="A68" s="24"/>
      <c r="B68" s="24"/>
      <c r="C68" s="24"/>
      <c r="D68" s="24"/>
      <c r="E68" s="24"/>
      <c r="F68" s="24"/>
      <c r="G68" s="9"/>
      <c r="H68" s="24"/>
      <c r="I68" s="24"/>
      <c r="J68" s="24"/>
      <c r="K68" s="24"/>
      <c r="L68" s="24"/>
      <c r="M68" s="9"/>
      <c r="N68" s="24"/>
      <c r="O68" s="24"/>
      <c r="P68" s="24"/>
      <c r="Q68" s="24"/>
      <c r="R68" s="24"/>
      <c r="S68" s="9"/>
      <c r="T68" s="24"/>
      <c r="U68" s="24"/>
      <c r="V68" s="24"/>
      <c r="W68" s="24"/>
      <c r="X68" s="24"/>
      <c r="Y68" s="9"/>
      <c r="Z68" s="24"/>
      <c r="AA68" s="24"/>
      <c r="AB68" s="24"/>
      <c r="AC68" s="24"/>
      <c r="AD68" s="24"/>
      <c r="AE68" s="9"/>
      <c r="AF68" s="24"/>
      <c r="AG68" s="24"/>
      <c r="AH68" s="24"/>
      <c r="AI68" s="24"/>
      <c r="AJ68" s="24"/>
      <c r="AK68" s="24"/>
      <c r="AL68" s="24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/>
      <c r="BF68" s="24"/>
      <c r="BG68" s="24"/>
      <c r="BH68" s="24"/>
      <c r="BI68" s="24"/>
      <c r="BJ68" s="24"/>
      <c r="BK68" s="24"/>
      <c r="BL68" s="24"/>
      <c r="BM68" s="24"/>
      <c r="BN68" s="24"/>
      <c r="BO68" s="24"/>
      <c r="BP68" s="24"/>
      <c r="BQ68" s="24"/>
      <c r="BR68" s="24"/>
      <c r="BS68" s="24"/>
      <c r="BT68" s="24"/>
      <c r="BU68" s="24"/>
      <c r="BV68" s="24"/>
      <c r="BW68" s="24"/>
      <c r="BX68" s="24"/>
      <c r="BY68" s="24"/>
      <c r="BZ68" s="24"/>
      <c r="CA68" s="24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  <c r="CQ68" s="24"/>
      <c r="CR68" s="24"/>
      <c r="CS68" s="24"/>
      <c r="CT68" s="24"/>
      <c r="CU68" s="24"/>
      <c r="CV68" s="24"/>
      <c r="CW68" s="24"/>
      <c r="CX68" s="24"/>
      <c r="CY68" s="24"/>
      <c r="CZ68" s="24"/>
      <c r="DA68" s="24"/>
      <c r="DB68" s="24"/>
      <c r="DC68" s="24"/>
      <c r="DD68" s="24"/>
      <c r="DE68" s="24"/>
      <c r="DF68" s="24"/>
      <c r="DG68" s="24"/>
      <c r="DH68" s="24"/>
    </row>
    <row r="69" spans="1:112" ht="12.75">
      <c r="A69" s="24"/>
      <c r="B69" s="24"/>
      <c r="C69" s="24"/>
      <c r="D69" s="24"/>
      <c r="E69" s="24"/>
      <c r="F69" s="24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24"/>
      <c r="BF69" s="24"/>
      <c r="BG69" s="24"/>
      <c r="BH69" s="24"/>
      <c r="BI69" s="24"/>
      <c r="BJ69" s="24"/>
      <c r="BK69" s="24"/>
      <c r="BL69" s="24"/>
      <c r="BM69" s="24"/>
      <c r="BN69" s="24"/>
      <c r="BO69" s="24"/>
      <c r="BP69" s="24"/>
      <c r="BQ69" s="24"/>
      <c r="BR69" s="24"/>
      <c r="BS69" s="24"/>
      <c r="BT69" s="24"/>
      <c r="BU69" s="24"/>
      <c r="BV69" s="24"/>
      <c r="BW69" s="24"/>
      <c r="BX69" s="24"/>
      <c r="BY69" s="24"/>
      <c r="BZ69" s="24"/>
      <c r="CA69" s="24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  <c r="CP69" s="24"/>
      <c r="CQ69" s="24"/>
      <c r="CR69" s="24"/>
      <c r="CS69" s="24"/>
      <c r="CT69" s="24"/>
      <c r="CU69" s="24"/>
      <c r="CV69" s="24"/>
      <c r="CW69" s="24"/>
      <c r="CX69" s="24"/>
      <c r="CY69" s="24"/>
      <c r="CZ69" s="24"/>
      <c r="DA69" s="24"/>
      <c r="DB69" s="24"/>
      <c r="DC69" s="24"/>
      <c r="DD69" s="24"/>
      <c r="DE69" s="24"/>
      <c r="DF69" s="24"/>
      <c r="DG69" s="24"/>
      <c r="DH69" s="24"/>
    </row>
    <row r="70" spans="1:112" ht="12.75">
      <c r="A70" s="144"/>
      <c r="B70" s="24"/>
      <c r="C70" s="24"/>
      <c r="D70" s="24"/>
      <c r="E70" s="24"/>
      <c r="F70" s="24"/>
      <c r="G70" s="9"/>
      <c r="H70" s="24"/>
      <c r="I70" s="24"/>
      <c r="J70" s="24"/>
      <c r="K70" s="24"/>
      <c r="L70" s="24"/>
      <c r="M70" s="9"/>
      <c r="N70" s="24"/>
      <c r="O70" s="24"/>
      <c r="P70" s="24"/>
      <c r="Q70" s="24"/>
      <c r="R70" s="24"/>
      <c r="S70" s="9"/>
      <c r="T70" s="24"/>
      <c r="U70" s="24"/>
      <c r="V70" s="24"/>
      <c r="W70" s="24"/>
      <c r="X70" s="24"/>
      <c r="Y70" s="9"/>
      <c r="Z70" s="24"/>
      <c r="AA70" s="24"/>
      <c r="AB70" s="24"/>
      <c r="AC70" s="24"/>
      <c r="AD70" s="24"/>
      <c r="AE70" s="9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/>
      <c r="BF70" s="24"/>
      <c r="BG70" s="24"/>
      <c r="BH70" s="24"/>
      <c r="BI70" s="24"/>
      <c r="BJ70" s="24"/>
      <c r="BK70" s="24"/>
      <c r="BL70" s="24"/>
      <c r="BM70" s="24"/>
      <c r="BN70" s="24"/>
      <c r="BO70" s="24"/>
      <c r="BP70" s="24"/>
      <c r="BQ70" s="24"/>
      <c r="BR70" s="24"/>
      <c r="BS70" s="24"/>
      <c r="BT70" s="24"/>
      <c r="BU70" s="24"/>
      <c r="BV70" s="24"/>
      <c r="BW70" s="24"/>
      <c r="BX70" s="24"/>
      <c r="BY70" s="24"/>
      <c r="BZ70" s="24"/>
      <c r="CA70" s="24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  <c r="CQ70" s="24"/>
      <c r="CR70" s="24"/>
      <c r="CS70" s="24"/>
      <c r="CT70" s="24"/>
      <c r="CU70" s="24"/>
      <c r="CV70" s="24"/>
      <c r="CW70" s="24"/>
      <c r="CX70" s="24"/>
      <c r="CY70" s="24"/>
      <c r="CZ70" s="24"/>
      <c r="DA70" s="24"/>
      <c r="DB70" s="24"/>
      <c r="DC70" s="24"/>
      <c r="DD70" s="24"/>
      <c r="DE70" s="24"/>
      <c r="DF70" s="24"/>
      <c r="DG70" s="24"/>
      <c r="DH70" s="24"/>
    </row>
    <row r="71" spans="1:112" ht="12.75">
      <c r="A71" s="24"/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  <c r="BF71" s="24"/>
      <c r="BG71" s="24"/>
      <c r="BH71" s="24"/>
      <c r="BI71" s="24"/>
      <c r="BJ71" s="24"/>
      <c r="BK71" s="24"/>
      <c r="BL71" s="24"/>
      <c r="BM71" s="24"/>
      <c r="BN71" s="24"/>
      <c r="BO71" s="24"/>
      <c r="BP71" s="24"/>
      <c r="BQ71" s="24"/>
      <c r="BR71" s="24"/>
      <c r="BS71" s="24"/>
      <c r="BT71" s="24"/>
      <c r="BU71" s="24"/>
      <c r="BV71" s="24"/>
      <c r="BW71" s="24"/>
      <c r="BX71" s="24"/>
      <c r="BY71" s="24"/>
      <c r="BZ71" s="24"/>
      <c r="CA71" s="24"/>
      <c r="CB71" s="24"/>
      <c r="CC71" s="24"/>
      <c r="CD71" s="24"/>
      <c r="CE71" s="24"/>
      <c r="CF71" s="24"/>
      <c r="CG71" s="24"/>
      <c r="CH71" s="24"/>
      <c r="CI71" s="24"/>
      <c r="CJ71" s="24"/>
      <c r="CK71" s="24"/>
      <c r="CL71" s="24"/>
      <c r="CM71" s="24"/>
      <c r="CN71" s="24"/>
      <c r="CO71" s="24"/>
      <c r="CP71" s="24"/>
      <c r="CQ71" s="24"/>
      <c r="CR71" s="24"/>
      <c r="CS71" s="24"/>
      <c r="CT71" s="24"/>
      <c r="CU71" s="24"/>
      <c r="CV71" s="24"/>
      <c r="CW71" s="24"/>
      <c r="CX71" s="24"/>
      <c r="CY71" s="24"/>
      <c r="CZ71" s="24"/>
      <c r="DA71" s="24"/>
      <c r="DB71" s="24"/>
      <c r="DC71" s="24"/>
      <c r="DD71" s="24"/>
      <c r="DE71" s="24"/>
      <c r="DF71" s="24"/>
      <c r="DG71" s="24"/>
      <c r="DH71" s="24"/>
    </row>
    <row r="72" spans="1:112" ht="12.75">
      <c r="A72" s="24"/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  <c r="BF72" s="24"/>
      <c r="BG72" s="24"/>
      <c r="BH72" s="24"/>
      <c r="BI72" s="24"/>
      <c r="BJ72" s="24"/>
      <c r="BK72" s="24"/>
      <c r="BL72" s="24"/>
      <c r="BM72" s="24"/>
      <c r="BN72" s="24"/>
      <c r="BO72" s="24"/>
      <c r="BP72" s="24"/>
      <c r="BQ72" s="24"/>
      <c r="BR72" s="24"/>
      <c r="BS72" s="24"/>
      <c r="BT72" s="24"/>
      <c r="BU72" s="24"/>
      <c r="BV72" s="24"/>
      <c r="BW72" s="24"/>
      <c r="BX72" s="24"/>
      <c r="BY72" s="24"/>
      <c r="BZ72" s="24"/>
      <c r="CA72" s="24"/>
      <c r="CB72" s="24"/>
      <c r="CC72" s="24"/>
      <c r="CD72" s="24"/>
      <c r="CE72" s="24"/>
      <c r="CF72" s="24"/>
      <c r="CG72" s="24"/>
      <c r="CH72" s="24"/>
      <c r="CI72" s="24"/>
      <c r="CJ72" s="24"/>
      <c r="CK72" s="24"/>
      <c r="CL72" s="24"/>
      <c r="CM72" s="24"/>
      <c r="CN72" s="24"/>
      <c r="CO72" s="24"/>
      <c r="CP72" s="24"/>
      <c r="CQ72" s="24"/>
      <c r="CR72" s="24"/>
      <c r="CS72" s="24"/>
      <c r="CT72" s="24"/>
      <c r="CU72" s="24"/>
      <c r="CV72" s="24"/>
      <c r="CW72" s="24"/>
      <c r="CX72" s="24"/>
      <c r="CY72" s="24"/>
      <c r="CZ72" s="24"/>
      <c r="DA72" s="24"/>
      <c r="DB72" s="24"/>
      <c r="DC72" s="24"/>
      <c r="DD72" s="24"/>
      <c r="DE72" s="24"/>
      <c r="DF72" s="24"/>
      <c r="DG72" s="24"/>
      <c r="DH72" s="24"/>
    </row>
    <row r="73" spans="1:112" ht="12.75">
      <c r="A73" s="24"/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4"/>
      <c r="AX73" s="24"/>
      <c r="AY73" s="24"/>
      <c r="AZ73" s="24"/>
      <c r="BA73" s="24"/>
      <c r="BB73" s="24"/>
      <c r="BC73" s="24"/>
      <c r="BD73" s="24"/>
      <c r="BE73" s="24"/>
      <c r="BF73" s="24"/>
      <c r="BG73" s="24"/>
      <c r="BH73" s="24"/>
      <c r="BI73" s="24"/>
      <c r="BJ73" s="24"/>
      <c r="BK73" s="24"/>
      <c r="BL73" s="24"/>
      <c r="BM73" s="24"/>
      <c r="BN73" s="24"/>
      <c r="BO73" s="24"/>
      <c r="BP73" s="24"/>
      <c r="BQ73" s="24"/>
      <c r="BR73" s="24"/>
      <c r="BS73" s="24"/>
      <c r="BT73" s="24"/>
      <c r="BU73" s="24"/>
      <c r="BV73" s="24"/>
      <c r="BW73" s="24"/>
      <c r="BX73" s="24"/>
      <c r="BY73" s="24"/>
      <c r="BZ73" s="24"/>
      <c r="CA73" s="24"/>
      <c r="CB73" s="24"/>
      <c r="CC73" s="24"/>
      <c r="CD73" s="24"/>
      <c r="CE73" s="24"/>
      <c r="CF73" s="24"/>
      <c r="CG73" s="24"/>
      <c r="CH73" s="24"/>
      <c r="CI73" s="24"/>
      <c r="CJ73" s="24"/>
      <c r="CK73" s="24"/>
      <c r="CL73" s="24"/>
      <c r="CM73" s="24"/>
      <c r="CN73" s="24"/>
      <c r="CO73" s="24"/>
      <c r="CP73" s="24"/>
      <c r="CQ73" s="24"/>
      <c r="CR73" s="24"/>
      <c r="CS73" s="24"/>
      <c r="CT73" s="24"/>
      <c r="CU73" s="24"/>
      <c r="CV73" s="24"/>
      <c r="CW73" s="24"/>
      <c r="CX73" s="24"/>
      <c r="CY73" s="24"/>
      <c r="CZ73" s="24"/>
      <c r="DA73" s="24"/>
      <c r="DB73" s="24"/>
      <c r="DC73" s="24"/>
      <c r="DD73" s="24"/>
      <c r="DE73" s="24"/>
      <c r="DF73" s="24"/>
      <c r="DG73" s="24"/>
      <c r="DH73" s="24"/>
    </row>
    <row r="74" spans="1:112" ht="12.75">
      <c r="A74" s="24"/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  <c r="AT74" s="24"/>
      <c r="AU74" s="24"/>
      <c r="AV74" s="24"/>
      <c r="AW74" s="24"/>
      <c r="AX74" s="24"/>
      <c r="AY74" s="24"/>
      <c r="AZ74" s="24"/>
      <c r="BA74" s="24"/>
      <c r="BB74" s="24"/>
      <c r="BC74" s="24"/>
      <c r="BD74" s="24"/>
      <c r="BE74" s="24"/>
      <c r="BF74" s="24"/>
      <c r="BG74" s="24"/>
      <c r="BH74" s="24"/>
      <c r="BI74" s="24"/>
      <c r="BJ74" s="24"/>
      <c r="BK74" s="24"/>
      <c r="BL74" s="24"/>
      <c r="BM74" s="24"/>
      <c r="BN74" s="24"/>
      <c r="BO74" s="24"/>
      <c r="BP74" s="24"/>
      <c r="BQ74" s="24"/>
      <c r="BR74" s="24"/>
      <c r="BS74" s="24"/>
      <c r="BT74" s="24"/>
      <c r="BU74" s="24"/>
      <c r="BV74" s="24"/>
      <c r="BW74" s="24"/>
      <c r="BX74" s="24"/>
      <c r="BY74" s="24"/>
      <c r="BZ74" s="24"/>
      <c r="CA74" s="24"/>
      <c r="CB74" s="24"/>
      <c r="CC74" s="24"/>
      <c r="CD74" s="24"/>
      <c r="CE74" s="24"/>
      <c r="CF74" s="24"/>
      <c r="CG74" s="24"/>
      <c r="CH74" s="24"/>
      <c r="CI74" s="24"/>
      <c r="CJ74" s="24"/>
      <c r="CK74" s="24"/>
      <c r="CL74" s="24"/>
      <c r="CM74" s="24"/>
      <c r="CN74" s="24"/>
      <c r="CO74" s="24"/>
      <c r="CP74" s="24"/>
      <c r="CQ74" s="24"/>
      <c r="CR74" s="24"/>
      <c r="CS74" s="24"/>
      <c r="CT74" s="24"/>
      <c r="CU74" s="24"/>
      <c r="CV74" s="24"/>
      <c r="CW74" s="24"/>
      <c r="CX74" s="24"/>
      <c r="CY74" s="24"/>
      <c r="CZ74" s="24"/>
      <c r="DA74" s="24"/>
      <c r="DB74" s="24"/>
      <c r="DC74" s="24"/>
      <c r="DD74" s="24"/>
      <c r="DE74" s="24"/>
      <c r="DF74" s="24"/>
      <c r="DG74" s="24"/>
      <c r="DH74" s="24"/>
    </row>
    <row r="75" spans="1:112" ht="12.75">
      <c r="A75" s="24"/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  <c r="AT75" s="24"/>
      <c r="AU75" s="24"/>
      <c r="AV75" s="24"/>
      <c r="AW75" s="24"/>
      <c r="AX75" s="24"/>
      <c r="AY75" s="24"/>
      <c r="AZ75" s="24"/>
      <c r="BA75" s="24"/>
      <c r="BB75" s="24"/>
      <c r="BC75" s="24"/>
      <c r="BD75" s="24"/>
      <c r="BE75" s="24"/>
      <c r="BF75" s="24"/>
      <c r="BG75" s="24"/>
      <c r="BH75" s="24"/>
      <c r="BI75" s="24"/>
      <c r="BJ75" s="24"/>
      <c r="BK75" s="24"/>
      <c r="BL75" s="24"/>
      <c r="BM75" s="24"/>
      <c r="BN75" s="24"/>
      <c r="BO75" s="24"/>
      <c r="BP75" s="24"/>
      <c r="BQ75" s="24"/>
      <c r="BR75" s="24"/>
      <c r="BS75" s="24"/>
      <c r="BT75" s="24"/>
      <c r="BU75" s="24"/>
      <c r="BV75" s="24"/>
      <c r="BW75" s="24"/>
      <c r="BX75" s="24"/>
      <c r="BY75" s="24"/>
      <c r="BZ75" s="24"/>
      <c r="CA75" s="24"/>
      <c r="CB75" s="24"/>
      <c r="CC75" s="24"/>
      <c r="CD75" s="24"/>
      <c r="CE75" s="24"/>
      <c r="CF75" s="24"/>
      <c r="CG75" s="24"/>
      <c r="CH75" s="24"/>
      <c r="CI75" s="24"/>
      <c r="CJ75" s="24"/>
      <c r="CK75" s="24"/>
      <c r="CL75" s="24"/>
      <c r="CM75" s="24"/>
      <c r="CN75" s="24"/>
      <c r="CO75" s="24"/>
      <c r="CP75" s="24"/>
      <c r="CQ75" s="24"/>
      <c r="CR75" s="24"/>
      <c r="CS75" s="24"/>
      <c r="CT75" s="24"/>
      <c r="CU75" s="24"/>
      <c r="CV75" s="24"/>
      <c r="CW75" s="24"/>
      <c r="CX75" s="24"/>
      <c r="CY75" s="24"/>
      <c r="CZ75" s="24"/>
      <c r="DA75" s="24"/>
      <c r="DB75" s="24"/>
      <c r="DC75" s="24"/>
      <c r="DD75" s="24"/>
      <c r="DE75" s="24"/>
      <c r="DF75" s="24"/>
      <c r="DG75" s="24"/>
      <c r="DH75" s="24"/>
    </row>
    <row r="76" spans="1:112" ht="12.75">
      <c r="A76" s="24"/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  <c r="AT76" s="24"/>
      <c r="AU76" s="24"/>
      <c r="AV76" s="24"/>
      <c r="AW76" s="24"/>
      <c r="AX76" s="24"/>
      <c r="AY76" s="24"/>
      <c r="AZ76" s="24"/>
      <c r="BA76" s="24"/>
      <c r="BB76" s="24"/>
      <c r="BC76" s="24"/>
      <c r="BD76" s="24"/>
      <c r="BE76" s="24"/>
      <c r="BF76" s="24"/>
      <c r="BG76" s="24"/>
      <c r="BH76" s="24"/>
      <c r="BI76" s="24"/>
      <c r="BJ76" s="24"/>
      <c r="BK76" s="24"/>
      <c r="BL76" s="24"/>
      <c r="BM76" s="24"/>
      <c r="BN76" s="24"/>
      <c r="BO76" s="24"/>
      <c r="BP76" s="24"/>
      <c r="BQ76" s="24"/>
      <c r="BR76" s="24"/>
      <c r="BS76" s="24"/>
      <c r="BT76" s="24"/>
      <c r="BU76" s="24"/>
      <c r="BV76" s="24"/>
      <c r="BW76" s="24"/>
      <c r="BX76" s="24"/>
      <c r="BY76" s="24"/>
      <c r="BZ76" s="24"/>
      <c r="CA76" s="24"/>
      <c r="CB76" s="24"/>
      <c r="CC76" s="24"/>
      <c r="CD76" s="24"/>
      <c r="CE76" s="24"/>
      <c r="CF76" s="24"/>
      <c r="CG76" s="24"/>
      <c r="CH76" s="24"/>
      <c r="CI76" s="24"/>
      <c r="CJ76" s="24"/>
      <c r="CK76" s="24"/>
      <c r="CL76" s="24"/>
      <c r="CM76" s="24"/>
      <c r="CN76" s="24"/>
      <c r="CO76" s="24"/>
      <c r="CP76" s="24"/>
      <c r="CQ76" s="24"/>
      <c r="CR76" s="24"/>
      <c r="CS76" s="24"/>
      <c r="CT76" s="24"/>
      <c r="CU76" s="24"/>
      <c r="CV76" s="24"/>
      <c r="CW76" s="24"/>
      <c r="CX76" s="24"/>
      <c r="CY76" s="24"/>
      <c r="CZ76" s="24"/>
      <c r="DA76" s="24"/>
      <c r="DB76" s="24"/>
      <c r="DC76" s="24"/>
      <c r="DD76" s="24"/>
      <c r="DE76" s="24"/>
      <c r="DF76" s="24"/>
      <c r="DG76" s="24"/>
      <c r="DH76" s="24"/>
    </row>
    <row r="77" spans="1:112" ht="12.75">
      <c r="A77" s="24"/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24"/>
      <c r="BF77" s="24"/>
      <c r="BG77" s="24"/>
      <c r="BH77" s="24"/>
      <c r="BI77" s="24"/>
      <c r="BJ77" s="24"/>
      <c r="BK77" s="24"/>
      <c r="BL77" s="24"/>
      <c r="BM77" s="24"/>
      <c r="BN77" s="24"/>
      <c r="BO77" s="24"/>
      <c r="BP77" s="24"/>
      <c r="BQ77" s="24"/>
      <c r="BR77" s="24"/>
      <c r="BS77" s="24"/>
      <c r="BT77" s="24"/>
      <c r="BU77" s="24"/>
      <c r="BV77" s="24"/>
      <c r="BW77" s="24"/>
      <c r="BX77" s="24"/>
      <c r="BY77" s="24"/>
      <c r="BZ77" s="24"/>
      <c r="CA77" s="24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/>
      <c r="CN77" s="24"/>
      <c r="CO77" s="24"/>
      <c r="CP77" s="24"/>
      <c r="CQ77" s="24"/>
      <c r="CR77" s="24"/>
      <c r="CS77" s="24"/>
      <c r="CT77" s="24"/>
      <c r="CU77" s="24"/>
      <c r="CV77" s="24"/>
      <c r="CW77" s="24"/>
      <c r="CX77" s="24"/>
      <c r="CY77" s="24"/>
      <c r="CZ77" s="24"/>
      <c r="DA77" s="24"/>
      <c r="DB77" s="24"/>
      <c r="DC77" s="24"/>
      <c r="DD77" s="24"/>
      <c r="DE77" s="24"/>
      <c r="DF77" s="24"/>
      <c r="DG77" s="24"/>
      <c r="DH77" s="24"/>
    </row>
    <row r="78" spans="1:112" ht="12.75">
      <c r="A78" s="24"/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  <c r="BD78" s="24"/>
      <c r="BE78" s="24"/>
      <c r="BF78" s="24"/>
      <c r="BG78" s="24"/>
      <c r="BH78" s="24"/>
      <c r="BI78" s="24"/>
      <c r="BJ78" s="24"/>
      <c r="BK78" s="24"/>
      <c r="BL78" s="24"/>
      <c r="BM78" s="24"/>
      <c r="BN78" s="24"/>
      <c r="BO78" s="24"/>
      <c r="BP78" s="24"/>
      <c r="BQ78" s="24"/>
      <c r="BR78" s="24"/>
      <c r="BS78" s="24"/>
      <c r="BT78" s="24"/>
      <c r="BU78" s="24"/>
      <c r="BV78" s="24"/>
      <c r="BW78" s="24"/>
      <c r="BX78" s="24"/>
      <c r="BY78" s="24"/>
      <c r="BZ78" s="24"/>
      <c r="CA78" s="24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/>
      <c r="CN78" s="24"/>
      <c r="CO78" s="24"/>
      <c r="CP78" s="24"/>
      <c r="CQ78" s="24"/>
      <c r="CR78" s="24"/>
      <c r="CS78" s="24"/>
      <c r="CT78" s="24"/>
      <c r="CU78" s="24"/>
      <c r="CV78" s="24"/>
      <c r="CW78" s="24"/>
      <c r="CX78" s="24"/>
      <c r="CY78" s="24"/>
      <c r="CZ78" s="24"/>
      <c r="DA78" s="24"/>
      <c r="DB78" s="24"/>
      <c r="DC78" s="24"/>
      <c r="DD78" s="24"/>
      <c r="DE78" s="24"/>
      <c r="DF78" s="24"/>
      <c r="DG78" s="24"/>
      <c r="DH78" s="24"/>
    </row>
    <row r="79" spans="1:112" ht="12.75">
      <c r="A79" s="24"/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4"/>
      <c r="AU79" s="24"/>
      <c r="AV79" s="24"/>
      <c r="AW79" s="24"/>
      <c r="AX79" s="24"/>
      <c r="AY79" s="24"/>
      <c r="AZ79" s="24"/>
      <c r="BA79" s="24"/>
      <c r="BB79" s="24"/>
      <c r="BC79" s="24"/>
      <c r="BD79" s="24"/>
      <c r="BE79" s="24"/>
      <c r="BF79" s="24"/>
      <c r="BG79" s="24"/>
      <c r="BH79" s="24"/>
      <c r="BI79" s="24"/>
      <c r="BJ79" s="24"/>
      <c r="BK79" s="24"/>
      <c r="BL79" s="24"/>
      <c r="BM79" s="24"/>
      <c r="BN79" s="24"/>
      <c r="BO79" s="24"/>
      <c r="BP79" s="24"/>
      <c r="BQ79" s="24"/>
      <c r="BR79" s="24"/>
      <c r="BS79" s="24"/>
      <c r="BT79" s="24"/>
      <c r="BU79" s="24"/>
      <c r="BV79" s="24"/>
      <c r="BW79" s="24"/>
      <c r="BX79" s="24"/>
      <c r="BY79" s="24"/>
      <c r="BZ79" s="24"/>
      <c r="CA79" s="24"/>
      <c r="CB79" s="24"/>
      <c r="CC79" s="24"/>
      <c r="CD79" s="24"/>
      <c r="CE79" s="24"/>
      <c r="CF79" s="24"/>
      <c r="CG79" s="24"/>
      <c r="CH79" s="24"/>
      <c r="CI79" s="24"/>
      <c r="CJ79" s="24"/>
      <c r="CK79" s="24"/>
      <c r="CL79" s="24"/>
      <c r="CM79" s="24"/>
      <c r="CN79" s="24"/>
      <c r="CO79" s="24"/>
      <c r="CP79" s="24"/>
      <c r="CQ79" s="24"/>
      <c r="CR79" s="24"/>
      <c r="CS79" s="24"/>
      <c r="CT79" s="24"/>
      <c r="CU79" s="24"/>
      <c r="CV79" s="24"/>
      <c r="CW79" s="24"/>
      <c r="CX79" s="24"/>
      <c r="CY79" s="24"/>
      <c r="CZ79" s="24"/>
      <c r="DA79" s="24"/>
      <c r="DB79" s="24"/>
      <c r="DC79" s="24"/>
      <c r="DD79" s="24"/>
      <c r="DE79" s="24"/>
      <c r="DF79" s="24"/>
      <c r="DG79" s="24"/>
      <c r="DH79" s="24"/>
    </row>
    <row r="80" spans="1:112" ht="12.75">
      <c r="A80" s="24"/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24"/>
      <c r="CS80" s="24"/>
      <c r="CT80" s="24"/>
      <c r="CU80" s="24"/>
      <c r="CV80" s="24"/>
      <c r="CW80" s="24"/>
      <c r="CX80" s="24"/>
      <c r="CY80" s="24"/>
      <c r="CZ80" s="24"/>
      <c r="DA80" s="24"/>
      <c r="DB80" s="24"/>
      <c r="DC80" s="24"/>
      <c r="DD80" s="24"/>
      <c r="DE80" s="24"/>
      <c r="DF80" s="24"/>
      <c r="DG80" s="24"/>
      <c r="DH80" s="24"/>
    </row>
    <row r="81" spans="1:112" ht="12.75">
      <c r="A81" s="24"/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24"/>
      <c r="CS81" s="24"/>
      <c r="CT81" s="24"/>
      <c r="CU81" s="24"/>
      <c r="CV81" s="24"/>
      <c r="CW81" s="24"/>
      <c r="CX81" s="24"/>
      <c r="CY81" s="24"/>
      <c r="CZ81" s="24"/>
      <c r="DA81" s="24"/>
      <c r="DB81" s="24"/>
      <c r="DC81" s="24"/>
      <c r="DD81" s="24"/>
      <c r="DE81" s="24"/>
      <c r="DF81" s="24"/>
      <c r="DG81" s="24"/>
      <c r="DH81" s="24"/>
    </row>
    <row r="82" spans="1:112" ht="12.75">
      <c r="A82" s="24"/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  <c r="AT82" s="24"/>
      <c r="AU82" s="24"/>
      <c r="AV82" s="24"/>
      <c r="AW82" s="24"/>
      <c r="AX82" s="24"/>
      <c r="AY82" s="24"/>
      <c r="AZ82" s="24"/>
      <c r="BA82" s="24"/>
      <c r="BB82" s="24"/>
      <c r="BC82" s="24"/>
      <c r="BD82" s="24"/>
      <c r="BE82" s="24"/>
      <c r="BF82" s="24"/>
      <c r="BG82" s="24"/>
      <c r="BH82" s="24"/>
      <c r="BI82" s="24"/>
      <c r="BJ82" s="24"/>
      <c r="BK82" s="24"/>
      <c r="BL82" s="24"/>
      <c r="BM82" s="24"/>
      <c r="BN82" s="24"/>
      <c r="BO82" s="24"/>
      <c r="BP82" s="24"/>
      <c r="BQ82" s="24"/>
      <c r="BR82" s="24"/>
      <c r="BS82" s="24"/>
      <c r="BT82" s="24"/>
      <c r="BU82" s="24"/>
      <c r="BV82" s="24"/>
      <c r="BW82" s="24"/>
      <c r="BX82" s="24"/>
      <c r="BY82" s="24"/>
      <c r="BZ82" s="24"/>
      <c r="CA82" s="24"/>
      <c r="CB82" s="24"/>
      <c r="CC82" s="24"/>
      <c r="CD82" s="24"/>
      <c r="CE82" s="24"/>
      <c r="CF82" s="24"/>
      <c r="CG82" s="24"/>
      <c r="CH82" s="24"/>
      <c r="CI82" s="24"/>
      <c r="CJ82" s="24"/>
      <c r="CK82" s="24"/>
      <c r="CL82" s="24"/>
      <c r="CM82" s="24"/>
      <c r="CN82" s="24"/>
      <c r="CO82" s="24"/>
      <c r="CP82" s="24"/>
      <c r="CQ82" s="24"/>
      <c r="CR82" s="24"/>
      <c r="CS82" s="24"/>
      <c r="CT82" s="24"/>
      <c r="CU82" s="24"/>
      <c r="CV82" s="24"/>
      <c r="CW82" s="24"/>
      <c r="CX82" s="24"/>
      <c r="CY82" s="24"/>
      <c r="CZ82" s="24"/>
      <c r="DA82" s="24"/>
      <c r="DB82" s="24"/>
      <c r="DC82" s="24"/>
      <c r="DD82" s="24"/>
      <c r="DE82" s="24"/>
      <c r="DF82" s="24"/>
      <c r="DG82" s="24"/>
      <c r="DH82" s="24"/>
    </row>
    <row r="83" spans="1:112" ht="12.75">
      <c r="A83" s="24"/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  <c r="AT83" s="24"/>
      <c r="AU83" s="24"/>
      <c r="AV83" s="24"/>
      <c r="AW83" s="24"/>
      <c r="AX83" s="24"/>
      <c r="AY83" s="24"/>
      <c r="AZ83" s="24"/>
      <c r="BA83" s="24"/>
      <c r="BB83" s="24"/>
      <c r="BC83" s="24"/>
      <c r="BD83" s="24"/>
      <c r="BE83" s="24"/>
      <c r="BF83" s="24"/>
      <c r="BG83" s="24"/>
      <c r="BH83" s="24"/>
      <c r="BI83" s="24"/>
      <c r="BJ83" s="24"/>
      <c r="BK83" s="24"/>
      <c r="BL83" s="24"/>
      <c r="BM83" s="24"/>
      <c r="BN83" s="24"/>
      <c r="BO83" s="24"/>
      <c r="BP83" s="24"/>
      <c r="BQ83" s="24"/>
      <c r="BR83" s="24"/>
      <c r="BS83" s="24"/>
      <c r="BT83" s="24"/>
      <c r="BU83" s="24"/>
      <c r="BV83" s="24"/>
      <c r="BW83" s="24"/>
      <c r="BX83" s="24"/>
      <c r="BY83" s="24"/>
      <c r="BZ83" s="24"/>
      <c r="CA83" s="24"/>
      <c r="CB83" s="24"/>
      <c r="CC83" s="24"/>
      <c r="CD83" s="24"/>
      <c r="CE83" s="24"/>
      <c r="CF83" s="24"/>
      <c r="CG83" s="24"/>
      <c r="CH83" s="24"/>
      <c r="CI83" s="24"/>
      <c r="CJ83" s="24"/>
      <c r="CK83" s="24"/>
      <c r="CL83" s="24"/>
      <c r="CM83" s="24"/>
      <c r="CN83" s="24"/>
      <c r="CO83" s="24"/>
      <c r="CP83" s="24"/>
      <c r="CQ83" s="24"/>
      <c r="CR83" s="24"/>
      <c r="CS83" s="24"/>
      <c r="CT83" s="24"/>
      <c r="CU83" s="24"/>
      <c r="CV83" s="24"/>
      <c r="CW83" s="24"/>
      <c r="CX83" s="24"/>
      <c r="CY83" s="24"/>
      <c r="CZ83" s="24"/>
      <c r="DA83" s="24"/>
      <c r="DB83" s="24"/>
      <c r="DC83" s="24"/>
      <c r="DD83" s="24"/>
      <c r="DE83" s="24"/>
      <c r="DF83" s="24"/>
      <c r="DG83" s="24"/>
      <c r="DH83" s="24"/>
    </row>
    <row r="84" spans="1:112" ht="12.75">
      <c r="A84" s="24"/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  <c r="AU84" s="24"/>
      <c r="AV84" s="24"/>
      <c r="AW84" s="24"/>
      <c r="AX84" s="24"/>
      <c r="AY84" s="24"/>
      <c r="AZ84" s="24"/>
      <c r="BA84" s="24"/>
      <c r="BB84" s="24"/>
      <c r="BC84" s="24"/>
      <c r="BD84" s="24"/>
      <c r="BE84" s="24"/>
      <c r="BF84" s="24"/>
      <c r="BG84" s="24"/>
      <c r="BH84" s="24"/>
      <c r="BI84" s="24"/>
      <c r="BJ84" s="24"/>
      <c r="BK84" s="24"/>
      <c r="BL84" s="24"/>
      <c r="BM84" s="24"/>
      <c r="BN84" s="24"/>
      <c r="BO84" s="24"/>
      <c r="BP84" s="24"/>
      <c r="BQ84" s="24"/>
      <c r="BR84" s="24"/>
      <c r="BS84" s="24"/>
      <c r="BT84" s="24"/>
      <c r="BU84" s="24"/>
      <c r="BV84" s="24"/>
      <c r="BW84" s="24"/>
      <c r="BX84" s="24"/>
      <c r="BY84" s="24"/>
      <c r="BZ84" s="24"/>
      <c r="CA84" s="24"/>
      <c r="CB84" s="24"/>
      <c r="CC84" s="24"/>
      <c r="CD84" s="24"/>
      <c r="CE84" s="24"/>
      <c r="CF84" s="24"/>
      <c r="CG84" s="24"/>
      <c r="CH84" s="24"/>
      <c r="CI84" s="24"/>
      <c r="CJ84" s="24"/>
      <c r="CK84" s="24"/>
      <c r="CL84" s="24"/>
      <c r="CM84" s="24"/>
      <c r="CN84" s="24"/>
      <c r="CO84" s="24"/>
      <c r="CP84" s="24"/>
      <c r="CQ84" s="24"/>
      <c r="CR84" s="24"/>
      <c r="CS84" s="24"/>
      <c r="CT84" s="24"/>
      <c r="CU84" s="24"/>
      <c r="CV84" s="24"/>
      <c r="CW84" s="24"/>
      <c r="CX84" s="24"/>
      <c r="CY84" s="24"/>
      <c r="CZ84" s="24"/>
      <c r="DA84" s="24"/>
      <c r="DB84" s="24"/>
      <c r="DC84" s="24"/>
      <c r="DD84" s="24"/>
      <c r="DE84" s="24"/>
      <c r="DF84" s="24"/>
      <c r="DG84" s="24"/>
      <c r="DH84" s="24"/>
    </row>
    <row r="85" spans="1:112" ht="12.75">
      <c r="A85" s="24"/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  <c r="AT85" s="24"/>
      <c r="AU85" s="24"/>
      <c r="AV85" s="24"/>
      <c r="AW85" s="24"/>
      <c r="AX85" s="24"/>
      <c r="AY85" s="24"/>
      <c r="AZ85" s="24"/>
      <c r="BA85" s="24"/>
      <c r="BB85" s="24"/>
      <c r="BC85" s="24"/>
      <c r="BD85" s="24"/>
      <c r="BE85" s="24"/>
      <c r="BF85" s="24"/>
      <c r="BG85" s="24"/>
      <c r="BH85" s="24"/>
      <c r="BI85" s="24"/>
      <c r="BJ85" s="24"/>
      <c r="BK85" s="24"/>
      <c r="BL85" s="24"/>
      <c r="BM85" s="24"/>
      <c r="BN85" s="24"/>
      <c r="BO85" s="24"/>
      <c r="BP85" s="24"/>
      <c r="BQ85" s="24"/>
      <c r="BR85" s="24"/>
      <c r="BS85" s="24"/>
      <c r="BT85" s="24"/>
      <c r="BU85" s="24"/>
      <c r="BV85" s="24"/>
      <c r="BW85" s="24"/>
      <c r="BX85" s="24"/>
      <c r="BY85" s="24"/>
      <c r="BZ85" s="24"/>
      <c r="CA85" s="24"/>
      <c r="CB85" s="24"/>
      <c r="CC85" s="24"/>
      <c r="CD85" s="24"/>
      <c r="CE85" s="24"/>
      <c r="CF85" s="24"/>
      <c r="CG85" s="24"/>
      <c r="CH85" s="24"/>
      <c r="CI85" s="24"/>
      <c r="CJ85" s="24"/>
      <c r="CK85" s="24"/>
      <c r="CL85" s="24"/>
      <c r="CM85" s="24"/>
      <c r="CN85" s="24"/>
      <c r="CO85" s="24"/>
      <c r="CP85" s="24"/>
      <c r="CQ85" s="24"/>
      <c r="CR85" s="24"/>
      <c r="CS85" s="24"/>
      <c r="CT85" s="24"/>
      <c r="CU85" s="24"/>
      <c r="CV85" s="24"/>
      <c r="CW85" s="24"/>
      <c r="CX85" s="24"/>
      <c r="CY85" s="24"/>
      <c r="CZ85" s="24"/>
      <c r="DA85" s="24"/>
      <c r="DB85" s="24"/>
      <c r="DC85" s="24"/>
      <c r="DD85" s="24"/>
      <c r="DE85" s="24"/>
      <c r="DF85" s="24"/>
      <c r="DG85" s="24"/>
      <c r="DH85" s="24"/>
    </row>
    <row r="86" spans="1:112" ht="12.75">
      <c r="A86" s="24"/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  <c r="AT86" s="24"/>
      <c r="AU86" s="24"/>
      <c r="AV86" s="24"/>
      <c r="AW86" s="24"/>
      <c r="AX86" s="24"/>
      <c r="AY86" s="24"/>
      <c r="AZ86" s="24"/>
      <c r="BA86" s="24"/>
      <c r="BB86" s="24"/>
      <c r="BC86" s="24"/>
      <c r="BD86" s="24"/>
      <c r="BE86" s="24"/>
      <c r="BF86" s="24"/>
      <c r="BG86" s="24"/>
      <c r="BH86" s="24"/>
      <c r="BI86" s="24"/>
      <c r="BJ86" s="24"/>
      <c r="BK86" s="24"/>
      <c r="BL86" s="24"/>
      <c r="BM86" s="24"/>
      <c r="BN86" s="24"/>
      <c r="BO86" s="24"/>
      <c r="BP86" s="24"/>
      <c r="BQ86" s="24"/>
      <c r="BR86" s="24"/>
      <c r="BS86" s="24"/>
      <c r="BT86" s="24"/>
      <c r="BU86" s="24"/>
      <c r="BV86" s="24"/>
      <c r="BW86" s="24"/>
      <c r="BX86" s="24"/>
      <c r="BY86" s="24"/>
      <c r="BZ86" s="24"/>
      <c r="CA86" s="24"/>
      <c r="CB86" s="24"/>
      <c r="CC86" s="24"/>
      <c r="CD86" s="24"/>
      <c r="CE86" s="24"/>
      <c r="CF86" s="24"/>
      <c r="CG86" s="24"/>
      <c r="CH86" s="24"/>
      <c r="CI86" s="24"/>
      <c r="CJ86" s="24"/>
      <c r="CK86" s="24"/>
      <c r="CL86" s="24"/>
      <c r="CM86" s="24"/>
      <c r="CN86" s="24"/>
      <c r="CO86" s="24"/>
      <c r="CP86" s="24"/>
      <c r="CQ86" s="24"/>
      <c r="CR86" s="24"/>
      <c r="CS86" s="24"/>
      <c r="CT86" s="24"/>
      <c r="CU86" s="24"/>
      <c r="CV86" s="24"/>
      <c r="CW86" s="24"/>
      <c r="CX86" s="24"/>
      <c r="CY86" s="24"/>
      <c r="CZ86" s="24"/>
      <c r="DA86" s="24"/>
      <c r="DB86" s="24"/>
      <c r="DC86" s="24"/>
      <c r="DD86" s="24"/>
      <c r="DE86" s="24"/>
      <c r="DF86" s="24"/>
      <c r="DG86" s="24"/>
      <c r="DH86" s="24"/>
    </row>
    <row r="87" spans="1:112" ht="12.7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9"/>
      <c r="BS87" s="9"/>
      <c r="BT87" s="24"/>
      <c r="BU87" s="24"/>
      <c r="BV87" s="24"/>
      <c r="BW87" s="24"/>
      <c r="BX87" s="24"/>
      <c r="BY87" s="24"/>
      <c r="BZ87" s="24"/>
      <c r="CA87" s="24"/>
      <c r="CB87" s="24"/>
      <c r="CC87" s="24"/>
      <c r="CD87" s="24"/>
      <c r="CE87" s="24"/>
      <c r="CF87" s="24"/>
      <c r="CG87" s="24"/>
      <c r="CH87" s="24"/>
      <c r="CI87" s="24"/>
      <c r="CJ87" s="24"/>
      <c r="CK87" s="24"/>
      <c r="CL87" s="24"/>
      <c r="CM87" s="24"/>
      <c r="CN87" s="24"/>
      <c r="CO87" s="24"/>
      <c r="CP87" s="24"/>
      <c r="CQ87" s="24"/>
      <c r="CR87" s="24"/>
      <c r="CS87" s="24"/>
      <c r="CT87" s="24"/>
      <c r="CU87" s="24"/>
      <c r="CV87" s="24"/>
      <c r="CW87" s="24"/>
      <c r="CX87" s="24"/>
      <c r="CY87" s="24"/>
      <c r="CZ87" s="24"/>
      <c r="DA87" s="24"/>
      <c r="DB87" s="24"/>
      <c r="DC87" s="24"/>
      <c r="DD87" s="24"/>
      <c r="DE87" s="24"/>
      <c r="DF87" s="24"/>
      <c r="DG87" s="24"/>
      <c r="DH87" s="24"/>
    </row>
    <row r="88" spans="1:112" ht="12.75">
      <c r="A88" s="9"/>
      <c r="B88" s="24"/>
      <c r="C88" s="24"/>
      <c r="D88" s="24"/>
      <c r="E88" s="9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/>
      <c r="AT88" s="24"/>
      <c r="AU88" s="24"/>
      <c r="AV88" s="24"/>
      <c r="AW88" s="24"/>
      <c r="AX88" s="24"/>
      <c r="AY88" s="24"/>
      <c r="AZ88" s="24"/>
      <c r="BA88" s="24"/>
      <c r="BB88" s="24"/>
      <c r="BC88" s="24"/>
      <c r="BD88" s="24"/>
      <c r="BE88" s="24"/>
      <c r="BF88" s="24"/>
      <c r="BG88" s="24"/>
      <c r="BH88" s="24"/>
      <c r="BI88" s="24"/>
      <c r="BJ88" s="24"/>
      <c r="BK88" s="24"/>
      <c r="BL88" s="24"/>
      <c r="BM88" s="24"/>
      <c r="BN88" s="24"/>
      <c r="BO88" s="24"/>
      <c r="BP88" s="24"/>
      <c r="BQ88" s="24"/>
      <c r="BR88" s="24"/>
      <c r="BS88" s="24"/>
      <c r="BT88" s="24"/>
      <c r="BU88" s="24"/>
      <c r="BV88" s="24"/>
      <c r="BW88" s="24"/>
      <c r="BX88" s="24"/>
      <c r="BY88" s="24"/>
      <c r="BZ88" s="24"/>
      <c r="CA88" s="24"/>
      <c r="CB88" s="24"/>
      <c r="CC88" s="24"/>
      <c r="CD88" s="24"/>
      <c r="CE88" s="24"/>
      <c r="CF88" s="24"/>
      <c r="CG88" s="24"/>
      <c r="CH88" s="24"/>
      <c r="CI88" s="24"/>
      <c r="CJ88" s="24"/>
      <c r="CK88" s="24"/>
      <c r="CL88" s="24"/>
      <c r="CM88" s="24"/>
      <c r="CN88" s="24"/>
      <c r="CO88" s="24"/>
      <c r="CP88" s="24"/>
      <c r="CQ88" s="24"/>
      <c r="CR88" s="24"/>
      <c r="CS88" s="24"/>
      <c r="CT88" s="24"/>
      <c r="CU88" s="24"/>
      <c r="CV88" s="24"/>
      <c r="CW88" s="24"/>
      <c r="CX88" s="24"/>
      <c r="CY88" s="24"/>
      <c r="CZ88" s="24"/>
      <c r="DA88" s="24"/>
      <c r="DB88" s="24"/>
      <c r="DC88" s="24"/>
      <c r="DD88" s="24"/>
      <c r="DE88" s="24"/>
      <c r="DF88" s="24"/>
      <c r="DG88" s="24"/>
      <c r="DH88" s="24"/>
    </row>
    <row r="89" spans="1:112" ht="12.75">
      <c r="A89" s="9"/>
      <c r="B89" s="24"/>
      <c r="C89" s="24"/>
      <c r="D89" s="24"/>
      <c r="E89" s="9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  <c r="AT89" s="24"/>
      <c r="AU89" s="24"/>
      <c r="AV89" s="24"/>
      <c r="AW89" s="24"/>
      <c r="AX89" s="24"/>
      <c r="AY89" s="24"/>
      <c r="AZ89" s="24"/>
      <c r="BA89" s="24"/>
      <c r="BB89" s="24"/>
      <c r="BC89" s="24"/>
      <c r="BD89" s="24"/>
      <c r="BE89" s="24"/>
      <c r="BF89" s="24"/>
      <c r="BG89" s="24"/>
      <c r="BH89" s="24"/>
      <c r="BI89" s="24"/>
      <c r="BJ89" s="24"/>
      <c r="BK89" s="24"/>
      <c r="BL89" s="24"/>
      <c r="BM89" s="24"/>
      <c r="BN89" s="24"/>
      <c r="BO89" s="24"/>
      <c r="BP89" s="24"/>
      <c r="BQ89" s="24"/>
      <c r="BR89" s="24"/>
      <c r="BS89" s="24"/>
      <c r="BT89" s="24"/>
      <c r="BU89" s="24"/>
      <c r="BV89" s="24"/>
      <c r="BW89" s="24"/>
      <c r="BX89" s="24"/>
      <c r="BY89" s="24"/>
      <c r="BZ89" s="24"/>
      <c r="CA89" s="24"/>
      <c r="CB89" s="24"/>
      <c r="CC89" s="24"/>
      <c r="CD89" s="24"/>
      <c r="CE89" s="24"/>
      <c r="CF89" s="24"/>
      <c r="CG89" s="24"/>
      <c r="CH89" s="24"/>
      <c r="CI89" s="24"/>
      <c r="CJ89" s="24"/>
      <c r="CK89" s="24"/>
      <c r="CL89" s="24"/>
      <c r="CM89" s="24"/>
      <c r="CN89" s="24"/>
      <c r="CO89" s="24"/>
      <c r="CP89" s="24"/>
      <c r="CQ89" s="24"/>
      <c r="CR89" s="24"/>
      <c r="CS89" s="24"/>
      <c r="CT89" s="24"/>
      <c r="CU89" s="24"/>
      <c r="CV89" s="24"/>
      <c r="CW89" s="24"/>
      <c r="CX89" s="24"/>
      <c r="CY89" s="24"/>
      <c r="CZ89" s="24"/>
      <c r="DA89" s="24"/>
      <c r="DB89" s="24"/>
      <c r="DC89" s="24"/>
      <c r="DD89" s="24"/>
      <c r="DE89" s="24"/>
      <c r="DF89" s="24"/>
      <c r="DG89" s="24"/>
      <c r="DH89" s="24"/>
    </row>
    <row r="90" spans="1:112" ht="12.75">
      <c r="A90" s="9"/>
      <c r="B90" s="24"/>
      <c r="C90" s="24"/>
      <c r="D90" s="24"/>
      <c r="E90" s="9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24"/>
      <c r="A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24"/>
      <c r="AT90" s="24"/>
      <c r="AU90" s="24"/>
      <c r="AV90" s="24"/>
      <c r="AW90" s="24"/>
      <c r="AX90" s="24"/>
      <c r="AY90" s="24"/>
      <c r="AZ90" s="24"/>
      <c r="BA90" s="24"/>
      <c r="BB90" s="24"/>
      <c r="BC90" s="24"/>
      <c r="BD90" s="24"/>
      <c r="BE90" s="24"/>
      <c r="BF90" s="24"/>
      <c r="BG90" s="24"/>
      <c r="BH90" s="24"/>
      <c r="BI90" s="24"/>
      <c r="BJ90" s="24"/>
      <c r="BK90" s="24"/>
      <c r="BL90" s="24"/>
      <c r="BM90" s="24"/>
      <c r="BN90" s="24"/>
      <c r="BO90" s="24"/>
      <c r="BP90" s="24"/>
      <c r="BQ90" s="24"/>
      <c r="BR90" s="24"/>
      <c r="BS90" s="24"/>
      <c r="BT90" s="24"/>
      <c r="BU90" s="24"/>
      <c r="BV90" s="24"/>
      <c r="BW90" s="24"/>
      <c r="BX90" s="24"/>
      <c r="BY90" s="24"/>
      <c r="BZ90" s="24"/>
      <c r="CA90" s="24"/>
      <c r="CB90" s="24"/>
      <c r="CC90" s="24"/>
      <c r="CD90" s="24"/>
      <c r="CE90" s="24"/>
      <c r="CF90" s="24"/>
      <c r="CG90" s="24"/>
      <c r="CH90" s="24"/>
      <c r="CI90" s="24"/>
      <c r="CJ90" s="24"/>
      <c r="CK90" s="24"/>
      <c r="CL90" s="24"/>
      <c r="CM90" s="24"/>
      <c r="CN90" s="24"/>
      <c r="CO90" s="24"/>
      <c r="CP90" s="24"/>
      <c r="CQ90" s="24"/>
      <c r="CR90" s="24"/>
      <c r="CS90" s="24"/>
      <c r="CT90" s="24"/>
      <c r="CU90" s="24"/>
      <c r="CV90" s="24"/>
      <c r="CW90" s="24"/>
      <c r="CX90" s="24"/>
      <c r="CY90" s="24"/>
      <c r="CZ90" s="24"/>
      <c r="DA90" s="24"/>
      <c r="DB90" s="24"/>
      <c r="DC90" s="24"/>
      <c r="DD90" s="24"/>
      <c r="DE90" s="24"/>
      <c r="DF90" s="24"/>
      <c r="DG90" s="24"/>
      <c r="DH90" s="24"/>
    </row>
    <row r="91" spans="1:112" ht="12.75">
      <c r="A91" s="9"/>
      <c r="B91" s="24"/>
      <c r="C91" s="24"/>
      <c r="D91" s="24"/>
      <c r="E91" s="9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24"/>
      <c r="AY91" s="24"/>
      <c r="AZ91" s="24"/>
      <c r="BA91" s="24"/>
      <c r="BB91" s="24"/>
      <c r="BC91" s="24"/>
      <c r="BD91" s="24"/>
      <c r="BE91" s="24"/>
      <c r="BF91" s="24"/>
      <c r="BG91" s="24"/>
      <c r="BH91" s="24"/>
      <c r="BI91" s="24"/>
      <c r="BJ91" s="24"/>
      <c r="BK91" s="24"/>
      <c r="BL91" s="24"/>
      <c r="BM91" s="24"/>
      <c r="BN91" s="24"/>
      <c r="BO91" s="24"/>
      <c r="BP91" s="24"/>
      <c r="BQ91" s="24"/>
      <c r="BR91" s="24"/>
      <c r="BS91" s="24"/>
      <c r="BT91" s="24"/>
      <c r="BU91" s="24"/>
      <c r="BV91" s="24"/>
      <c r="BW91" s="24"/>
      <c r="BX91" s="24"/>
      <c r="BY91" s="24"/>
      <c r="BZ91" s="24"/>
      <c r="CA91" s="24"/>
      <c r="CB91" s="24"/>
      <c r="CC91" s="24"/>
      <c r="CD91" s="24"/>
      <c r="CE91" s="24"/>
      <c r="CF91" s="24"/>
      <c r="CG91" s="24"/>
      <c r="CH91" s="24"/>
      <c r="CI91" s="24"/>
      <c r="CJ91" s="24"/>
      <c r="CK91" s="24"/>
      <c r="CL91" s="24"/>
      <c r="CM91" s="24"/>
      <c r="CN91" s="24"/>
      <c r="CO91" s="24"/>
      <c r="CP91" s="24"/>
      <c r="CQ91" s="24"/>
      <c r="CR91" s="24"/>
      <c r="CS91" s="24"/>
      <c r="CT91" s="24"/>
      <c r="CU91" s="24"/>
      <c r="CV91" s="24"/>
      <c r="CW91" s="24"/>
      <c r="CX91" s="24"/>
      <c r="CY91" s="24"/>
      <c r="CZ91" s="24"/>
      <c r="DA91" s="24"/>
      <c r="DB91" s="24"/>
      <c r="DC91" s="24"/>
      <c r="DD91" s="24"/>
      <c r="DE91" s="24"/>
      <c r="DF91" s="24"/>
      <c r="DG91" s="24"/>
      <c r="DH91" s="24"/>
    </row>
    <row r="92" spans="1:112" ht="12.75">
      <c r="A92" s="9"/>
      <c r="B92" s="24"/>
      <c r="C92" s="24"/>
      <c r="D92" s="24"/>
      <c r="E92" s="9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4"/>
      <c r="AX92" s="24"/>
      <c r="AY92" s="24"/>
      <c r="AZ92" s="24"/>
      <c r="BA92" s="24"/>
      <c r="BB92" s="24"/>
      <c r="BC92" s="24"/>
      <c r="BD92" s="24"/>
      <c r="BE92" s="24"/>
      <c r="BF92" s="24"/>
      <c r="BG92" s="24"/>
      <c r="BH92" s="24"/>
      <c r="BI92" s="24"/>
      <c r="BJ92" s="24"/>
      <c r="BK92" s="24"/>
      <c r="BL92" s="24"/>
      <c r="BM92" s="24"/>
      <c r="BN92" s="24"/>
      <c r="BO92" s="24"/>
      <c r="BP92" s="24"/>
      <c r="BQ92" s="24"/>
      <c r="BR92" s="24"/>
      <c r="BS92" s="24"/>
      <c r="BT92" s="24"/>
      <c r="BU92" s="24"/>
      <c r="BV92" s="24"/>
      <c r="BW92" s="24"/>
      <c r="BX92" s="24"/>
      <c r="BY92" s="24"/>
      <c r="BZ92" s="24"/>
      <c r="CA92" s="24"/>
      <c r="CB92" s="24"/>
      <c r="CC92" s="24"/>
      <c r="CD92" s="24"/>
      <c r="CE92" s="24"/>
      <c r="CF92" s="24"/>
      <c r="CG92" s="24"/>
      <c r="CH92" s="24"/>
      <c r="CI92" s="24"/>
      <c r="CJ92" s="24"/>
      <c r="CK92" s="24"/>
      <c r="CL92" s="24"/>
      <c r="CM92" s="24"/>
      <c r="CN92" s="24"/>
      <c r="CO92" s="24"/>
      <c r="CP92" s="24"/>
      <c r="CQ92" s="24"/>
      <c r="CR92" s="24"/>
      <c r="CS92" s="24"/>
      <c r="CT92" s="24"/>
      <c r="CU92" s="24"/>
      <c r="CV92" s="24"/>
      <c r="CW92" s="24"/>
      <c r="CX92" s="24"/>
      <c r="CY92" s="24"/>
      <c r="CZ92" s="24"/>
      <c r="DA92" s="24"/>
      <c r="DB92" s="24"/>
      <c r="DC92" s="24"/>
      <c r="DD92" s="24"/>
      <c r="DE92" s="24"/>
      <c r="DF92" s="24"/>
      <c r="DG92" s="24"/>
      <c r="DH92" s="24"/>
    </row>
    <row r="93" spans="1:112" ht="12.75">
      <c r="A93" s="9"/>
      <c r="B93" s="24"/>
      <c r="C93" s="24"/>
      <c r="D93" s="24"/>
      <c r="E93" s="9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24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4"/>
      <c r="AT93" s="24"/>
      <c r="AU93" s="24"/>
      <c r="AV93" s="24"/>
      <c r="AW93" s="24"/>
      <c r="AX93" s="24"/>
      <c r="AY93" s="24"/>
      <c r="AZ93" s="24"/>
      <c r="BA93" s="24"/>
      <c r="BB93" s="24"/>
      <c r="BC93" s="24"/>
      <c r="BD93" s="24"/>
      <c r="BE93" s="24"/>
      <c r="BF93" s="24"/>
      <c r="BG93" s="24"/>
      <c r="BH93" s="24"/>
      <c r="BI93" s="24"/>
      <c r="BJ93" s="24"/>
      <c r="BK93" s="24"/>
      <c r="BL93" s="24"/>
      <c r="BM93" s="24"/>
      <c r="BN93" s="24"/>
      <c r="BO93" s="24"/>
      <c r="BP93" s="24"/>
      <c r="BQ93" s="24"/>
      <c r="BR93" s="24"/>
      <c r="BS93" s="24"/>
      <c r="BT93" s="24"/>
      <c r="BU93" s="24"/>
      <c r="BV93" s="24"/>
      <c r="BW93" s="24"/>
      <c r="BX93" s="24"/>
      <c r="BY93" s="24"/>
      <c r="BZ93" s="24"/>
      <c r="CA93" s="24"/>
      <c r="CB93" s="24"/>
      <c r="CC93" s="24"/>
      <c r="CD93" s="24"/>
      <c r="CE93" s="24"/>
      <c r="CF93" s="24"/>
      <c r="CG93" s="24"/>
      <c r="CH93" s="24"/>
      <c r="CI93" s="24"/>
      <c r="CJ93" s="24"/>
      <c r="CK93" s="24"/>
      <c r="CL93" s="24"/>
      <c r="CM93" s="24"/>
      <c r="CN93" s="24"/>
      <c r="CO93" s="24"/>
      <c r="CP93" s="24"/>
      <c r="CQ93" s="24"/>
      <c r="CR93" s="24"/>
      <c r="CS93" s="24"/>
      <c r="CT93" s="24"/>
      <c r="CU93" s="24"/>
      <c r="CV93" s="24"/>
      <c r="CW93" s="24"/>
      <c r="CX93" s="24"/>
      <c r="CY93" s="24"/>
      <c r="CZ93" s="24"/>
      <c r="DA93" s="24"/>
      <c r="DB93" s="24"/>
      <c r="DC93" s="24"/>
      <c r="DD93" s="24"/>
      <c r="DE93" s="24"/>
      <c r="DF93" s="24"/>
      <c r="DG93" s="24"/>
      <c r="DH93" s="24"/>
    </row>
    <row r="94" spans="1:112" ht="12.75">
      <c r="A94" s="9"/>
      <c r="B94" s="24"/>
      <c r="C94" s="24"/>
      <c r="D94" s="24"/>
      <c r="E94" s="9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24"/>
      <c r="AG94" s="24"/>
      <c r="AH94" s="24"/>
      <c r="AI94" s="24"/>
      <c r="AJ94" s="24"/>
      <c r="AK94" s="24"/>
      <c r="AL94" s="24"/>
      <c r="AM94" s="24"/>
      <c r="AN94" s="24"/>
      <c r="AO94" s="24"/>
      <c r="AP94" s="24"/>
      <c r="AQ94" s="24"/>
      <c r="AR94" s="24"/>
      <c r="AS94" s="24"/>
      <c r="AT94" s="24"/>
      <c r="AU94" s="24"/>
      <c r="AV94" s="24"/>
      <c r="AW94" s="24"/>
      <c r="AX94" s="24"/>
      <c r="AY94" s="24"/>
      <c r="AZ94" s="24"/>
      <c r="BA94" s="24"/>
      <c r="BB94" s="24"/>
      <c r="BC94" s="24"/>
      <c r="BD94" s="24"/>
      <c r="BE94" s="24"/>
      <c r="BF94" s="24"/>
      <c r="BG94" s="24"/>
      <c r="BH94" s="24"/>
      <c r="BI94" s="24"/>
      <c r="BJ94" s="24"/>
      <c r="BK94" s="24"/>
      <c r="BL94" s="24"/>
      <c r="BM94" s="24"/>
      <c r="BN94" s="24"/>
      <c r="BO94" s="24"/>
      <c r="BP94" s="24"/>
      <c r="BQ94" s="24"/>
      <c r="BR94" s="24"/>
      <c r="BS94" s="24"/>
      <c r="BT94" s="24"/>
      <c r="BU94" s="24"/>
      <c r="BV94" s="24"/>
      <c r="BW94" s="24"/>
      <c r="BX94" s="24"/>
      <c r="BY94" s="24"/>
      <c r="BZ94" s="24"/>
      <c r="CA94" s="24"/>
      <c r="CB94" s="24"/>
      <c r="CC94" s="24"/>
      <c r="CD94" s="24"/>
      <c r="CE94" s="24"/>
      <c r="CF94" s="24"/>
      <c r="CG94" s="24"/>
      <c r="CH94" s="24"/>
      <c r="CI94" s="24"/>
      <c r="CJ94" s="24"/>
      <c r="CK94" s="24"/>
      <c r="CL94" s="24"/>
      <c r="CM94" s="24"/>
      <c r="CN94" s="24"/>
      <c r="CO94" s="24"/>
      <c r="CP94" s="24"/>
      <c r="CQ94" s="24"/>
      <c r="CR94" s="24"/>
      <c r="CS94" s="24"/>
      <c r="CT94" s="24"/>
      <c r="CU94" s="24"/>
      <c r="CV94" s="24"/>
      <c r="CW94" s="24"/>
      <c r="CX94" s="24"/>
      <c r="CY94" s="24"/>
      <c r="CZ94" s="24"/>
      <c r="DA94" s="24"/>
      <c r="DB94" s="24"/>
      <c r="DC94" s="24"/>
      <c r="DD94" s="24"/>
      <c r="DE94" s="24"/>
      <c r="DF94" s="24"/>
      <c r="DG94" s="24"/>
      <c r="DH94" s="24"/>
    </row>
    <row r="95" spans="1:112" ht="12.75">
      <c r="A95" s="9"/>
      <c r="B95" s="24"/>
      <c r="C95" s="24"/>
      <c r="D95" s="24"/>
      <c r="E95" s="9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24"/>
      <c r="AH95" s="24"/>
      <c r="AI95" s="24"/>
      <c r="AJ95" s="24"/>
      <c r="AK95" s="24"/>
      <c r="AL95" s="24"/>
      <c r="AM95" s="24"/>
      <c r="AN95" s="24"/>
      <c r="AO95" s="24"/>
      <c r="AP95" s="24"/>
      <c r="AQ95" s="24"/>
      <c r="AR95" s="24"/>
      <c r="AS95" s="24"/>
      <c r="AT95" s="24"/>
      <c r="AU95" s="24"/>
      <c r="AV95" s="24"/>
      <c r="AW95" s="24"/>
      <c r="AX95" s="24"/>
      <c r="AY95" s="24"/>
      <c r="AZ95" s="24"/>
      <c r="BA95" s="24"/>
      <c r="BB95" s="24"/>
      <c r="BC95" s="24"/>
      <c r="BD95" s="24"/>
      <c r="BE95" s="24"/>
      <c r="BF95" s="24"/>
      <c r="BG95" s="24"/>
      <c r="BH95" s="24"/>
      <c r="BI95" s="24"/>
      <c r="BJ95" s="24"/>
      <c r="BK95" s="24"/>
      <c r="BL95" s="24"/>
      <c r="BM95" s="24"/>
      <c r="BN95" s="24"/>
      <c r="BO95" s="24"/>
      <c r="BP95" s="24"/>
      <c r="BQ95" s="24"/>
      <c r="BR95" s="24"/>
      <c r="BS95" s="24"/>
      <c r="BT95" s="24"/>
      <c r="BU95" s="24"/>
      <c r="BV95" s="24"/>
      <c r="BW95" s="24"/>
      <c r="BX95" s="24"/>
      <c r="BY95" s="24"/>
      <c r="BZ95" s="24"/>
      <c r="CA95" s="24"/>
      <c r="CB95" s="24"/>
      <c r="CC95" s="24"/>
      <c r="CD95" s="24"/>
      <c r="CE95" s="24"/>
      <c r="CF95" s="24"/>
      <c r="CG95" s="24"/>
      <c r="CH95" s="24"/>
      <c r="CI95" s="24"/>
      <c r="CJ95" s="24"/>
      <c r="CK95" s="24"/>
      <c r="CL95" s="24"/>
      <c r="CM95" s="24"/>
      <c r="CN95" s="24"/>
      <c r="CO95" s="24"/>
      <c r="CP95" s="24"/>
      <c r="CQ95" s="24"/>
      <c r="CR95" s="24"/>
      <c r="CS95" s="24"/>
      <c r="CT95" s="24"/>
      <c r="CU95" s="24"/>
      <c r="CV95" s="24"/>
      <c r="CW95" s="24"/>
      <c r="CX95" s="24"/>
      <c r="CY95" s="24"/>
      <c r="CZ95" s="24"/>
      <c r="DA95" s="24"/>
      <c r="DB95" s="24"/>
      <c r="DC95" s="24"/>
      <c r="DD95" s="24"/>
      <c r="DE95" s="24"/>
      <c r="DF95" s="24"/>
      <c r="DG95" s="24"/>
      <c r="DH95" s="24"/>
    </row>
    <row r="96" spans="1:112" ht="12.75">
      <c r="A96" s="9"/>
      <c r="B96" s="24"/>
      <c r="C96" s="24"/>
      <c r="D96" s="24"/>
      <c r="E96" s="9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24"/>
      <c r="AG96" s="24"/>
      <c r="AH96" s="24"/>
      <c r="AI96" s="24"/>
      <c r="AJ96" s="24"/>
      <c r="AK96" s="24"/>
      <c r="AL96" s="24"/>
      <c r="AM96" s="24"/>
      <c r="AN96" s="24"/>
      <c r="AO96" s="24"/>
      <c r="AP96" s="24"/>
      <c r="AQ96" s="24"/>
      <c r="AR96" s="24"/>
      <c r="AS96" s="24"/>
      <c r="AT96" s="24"/>
      <c r="AU96" s="24"/>
      <c r="AV96" s="24"/>
      <c r="AW96" s="24"/>
      <c r="AX96" s="24"/>
      <c r="AY96" s="24"/>
      <c r="AZ96" s="24"/>
      <c r="BA96" s="24"/>
      <c r="BB96" s="24"/>
      <c r="BC96" s="24"/>
      <c r="BD96" s="24"/>
      <c r="BE96" s="24"/>
      <c r="BF96" s="24"/>
      <c r="BG96" s="24"/>
      <c r="BH96" s="24"/>
      <c r="BI96" s="24"/>
      <c r="BJ96" s="24"/>
      <c r="BK96" s="24"/>
      <c r="BL96" s="24"/>
      <c r="BM96" s="24"/>
      <c r="BN96" s="24"/>
      <c r="BO96" s="24"/>
      <c r="BP96" s="24"/>
      <c r="BQ96" s="24"/>
      <c r="BR96" s="24"/>
      <c r="BS96" s="24"/>
      <c r="BT96" s="24"/>
      <c r="BU96" s="24"/>
      <c r="BV96" s="24"/>
      <c r="BW96" s="24"/>
      <c r="BX96" s="24"/>
      <c r="BY96" s="24"/>
      <c r="BZ96" s="24"/>
      <c r="CA96" s="24"/>
      <c r="CB96" s="24"/>
      <c r="CC96" s="24"/>
      <c r="CD96" s="24"/>
      <c r="CE96" s="24"/>
      <c r="CF96" s="24"/>
      <c r="CG96" s="24"/>
      <c r="CH96" s="24"/>
      <c r="CI96" s="24"/>
      <c r="CJ96" s="24"/>
      <c r="CK96" s="24"/>
      <c r="CL96" s="24"/>
      <c r="CM96" s="24"/>
      <c r="CN96" s="24"/>
      <c r="CO96" s="24"/>
      <c r="CP96" s="24"/>
      <c r="CQ96" s="24"/>
      <c r="CR96" s="24"/>
      <c r="CS96" s="24"/>
      <c r="CT96" s="24"/>
      <c r="CU96" s="24"/>
      <c r="CV96" s="24"/>
      <c r="CW96" s="24"/>
      <c r="CX96" s="24"/>
      <c r="CY96" s="24"/>
      <c r="CZ96" s="24"/>
      <c r="DA96" s="24"/>
      <c r="DB96" s="24"/>
      <c r="DC96" s="24"/>
      <c r="DD96" s="24"/>
      <c r="DE96" s="24"/>
      <c r="DF96" s="24"/>
      <c r="DG96" s="24"/>
      <c r="DH96" s="24"/>
    </row>
    <row r="97" spans="1:112" ht="12.75">
      <c r="A97" s="9"/>
      <c r="B97" s="24"/>
      <c r="C97" s="24"/>
      <c r="D97" s="24"/>
      <c r="E97" s="9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  <c r="AE97" s="24"/>
      <c r="AF97" s="24"/>
      <c r="AG97" s="24"/>
      <c r="AH97" s="24"/>
      <c r="AI97" s="24"/>
      <c r="AJ97" s="24"/>
      <c r="AK97" s="24"/>
      <c r="AL97" s="24"/>
      <c r="AM97" s="24"/>
      <c r="AN97" s="24"/>
      <c r="AO97" s="24"/>
      <c r="AP97" s="24"/>
      <c r="AQ97" s="24"/>
      <c r="AR97" s="24"/>
      <c r="AS97" s="24"/>
      <c r="AT97" s="24"/>
      <c r="AU97" s="24"/>
      <c r="AV97" s="24"/>
      <c r="AW97" s="24"/>
      <c r="AX97" s="24"/>
      <c r="AY97" s="24"/>
      <c r="AZ97" s="24"/>
      <c r="BA97" s="24"/>
      <c r="BB97" s="24"/>
      <c r="BC97" s="24"/>
      <c r="BD97" s="24"/>
      <c r="BE97" s="24"/>
      <c r="BF97" s="24"/>
      <c r="BG97" s="24"/>
      <c r="BH97" s="24"/>
      <c r="BI97" s="24"/>
      <c r="BJ97" s="24"/>
      <c r="BK97" s="24"/>
      <c r="BL97" s="24"/>
      <c r="BM97" s="24"/>
      <c r="BN97" s="24"/>
      <c r="BO97" s="24"/>
      <c r="BP97" s="24"/>
      <c r="BQ97" s="24"/>
      <c r="BR97" s="24"/>
      <c r="BS97" s="24"/>
      <c r="BT97" s="24"/>
      <c r="BU97" s="24"/>
      <c r="BV97" s="24"/>
      <c r="BW97" s="24"/>
      <c r="BX97" s="24"/>
      <c r="BY97" s="24"/>
      <c r="BZ97" s="24"/>
      <c r="CA97" s="24"/>
      <c r="CB97" s="24"/>
      <c r="CC97" s="24"/>
      <c r="CD97" s="24"/>
      <c r="CE97" s="24"/>
      <c r="CF97" s="24"/>
      <c r="CG97" s="24"/>
      <c r="CH97" s="24"/>
      <c r="CI97" s="24"/>
      <c r="CJ97" s="24"/>
      <c r="CK97" s="24"/>
      <c r="CL97" s="24"/>
      <c r="CM97" s="24"/>
      <c r="CN97" s="24"/>
      <c r="CO97" s="24"/>
      <c r="CP97" s="24"/>
      <c r="CQ97" s="24"/>
      <c r="CR97" s="24"/>
      <c r="CS97" s="24"/>
      <c r="CT97" s="24"/>
      <c r="CU97" s="24"/>
      <c r="CV97" s="24"/>
      <c r="CW97" s="24"/>
      <c r="CX97" s="24"/>
      <c r="CY97" s="24"/>
      <c r="CZ97" s="24"/>
      <c r="DA97" s="24"/>
      <c r="DB97" s="24"/>
      <c r="DC97" s="24"/>
      <c r="DD97" s="24"/>
      <c r="DE97" s="24"/>
      <c r="DF97" s="24"/>
      <c r="DG97" s="24"/>
      <c r="DH97" s="24"/>
    </row>
    <row r="98" spans="1:112" ht="12.75">
      <c r="A98" s="9"/>
      <c r="B98" s="24"/>
      <c r="C98" s="24"/>
      <c r="D98" s="24"/>
      <c r="E98" s="9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  <c r="AE98" s="24"/>
      <c r="AF98" s="24"/>
      <c r="AG98" s="24"/>
      <c r="AH98" s="24"/>
      <c r="AI98" s="24"/>
      <c r="AJ98" s="24"/>
      <c r="AK98" s="24"/>
      <c r="AL98" s="24"/>
      <c r="AM98" s="24"/>
      <c r="AN98" s="24"/>
      <c r="AO98" s="24"/>
      <c r="AP98" s="24"/>
      <c r="AQ98" s="24"/>
      <c r="AR98" s="24"/>
      <c r="AS98" s="24"/>
      <c r="AT98" s="24"/>
      <c r="AU98" s="24"/>
      <c r="AV98" s="24"/>
      <c r="AW98" s="24"/>
      <c r="AX98" s="24"/>
      <c r="AY98" s="24"/>
      <c r="AZ98" s="24"/>
      <c r="BA98" s="24"/>
      <c r="BB98" s="24"/>
      <c r="BC98" s="24"/>
      <c r="BD98" s="24"/>
      <c r="BE98" s="24"/>
      <c r="BF98" s="24"/>
      <c r="BG98" s="24"/>
      <c r="BH98" s="24"/>
      <c r="BI98" s="24"/>
      <c r="BJ98" s="24"/>
      <c r="BK98" s="24"/>
      <c r="BL98" s="24"/>
      <c r="BM98" s="24"/>
      <c r="BN98" s="24"/>
      <c r="BO98" s="24"/>
      <c r="BP98" s="24"/>
      <c r="BQ98" s="24"/>
      <c r="BR98" s="24"/>
      <c r="BS98" s="24"/>
      <c r="BT98" s="24"/>
      <c r="BU98" s="24"/>
      <c r="BV98" s="24"/>
      <c r="BW98" s="24"/>
      <c r="BX98" s="24"/>
      <c r="BY98" s="24"/>
      <c r="BZ98" s="24"/>
      <c r="CA98" s="24"/>
      <c r="CB98" s="24"/>
      <c r="CC98" s="24"/>
      <c r="CD98" s="24"/>
      <c r="CE98" s="24"/>
      <c r="CF98" s="24"/>
      <c r="CG98" s="24"/>
      <c r="CH98" s="24"/>
      <c r="CI98" s="24"/>
      <c r="CJ98" s="24"/>
      <c r="CK98" s="24"/>
      <c r="CL98" s="24"/>
      <c r="CM98" s="24"/>
      <c r="CN98" s="24"/>
      <c r="CO98" s="24"/>
      <c r="CP98" s="24"/>
      <c r="CQ98" s="24"/>
      <c r="CR98" s="24"/>
      <c r="CS98" s="24"/>
      <c r="CT98" s="24"/>
      <c r="CU98" s="24"/>
      <c r="CV98" s="24"/>
      <c r="CW98" s="24"/>
      <c r="CX98" s="24"/>
      <c r="CY98" s="24"/>
      <c r="CZ98" s="24"/>
      <c r="DA98" s="24"/>
      <c r="DB98" s="24"/>
      <c r="DC98" s="24"/>
      <c r="DD98" s="24"/>
      <c r="DE98" s="24"/>
      <c r="DF98" s="24"/>
      <c r="DG98" s="24"/>
      <c r="DH98" s="24"/>
    </row>
    <row r="99" spans="1:112" ht="12.75">
      <c r="A99" s="9"/>
      <c r="B99" s="24"/>
      <c r="C99" s="24"/>
      <c r="D99" s="24"/>
      <c r="E99" s="9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  <c r="AE99" s="24"/>
      <c r="AF99" s="24"/>
      <c r="AG99" s="24"/>
      <c r="AH99" s="24"/>
      <c r="AI99" s="24"/>
      <c r="AJ99" s="24"/>
      <c r="AK99" s="24"/>
      <c r="AL99" s="24"/>
      <c r="AM99" s="24"/>
      <c r="AN99" s="24"/>
      <c r="AO99" s="24"/>
      <c r="AP99" s="24"/>
      <c r="AQ99" s="24"/>
      <c r="AR99" s="24"/>
      <c r="AS99" s="24"/>
      <c r="AT99" s="24"/>
      <c r="AU99" s="24"/>
      <c r="AV99" s="24"/>
      <c r="AW99" s="24"/>
      <c r="AX99" s="24"/>
      <c r="AY99" s="24"/>
      <c r="AZ99" s="24"/>
      <c r="BA99" s="24"/>
      <c r="BB99" s="24"/>
      <c r="BC99" s="24"/>
      <c r="BD99" s="24"/>
      <c r="BE99" s="24"/>
      <c r="BF99" s="24"/>
      <c r="BG99" s="24"/>
      <c r="BH99" s="24"/>
      <c r="BI99" s="24"/>
      <c r="BJ99" s="24"/>
      <c r="BK99" s="24"/>
      <c r="BL99" s="24"/>
      <c r="BM99" s="24"/>
      <c r="BN99" s="24"/>
      <c r="BO99" s="24"/>
      <c r="BP99" s="24"/>
      <c r="BQ99" s="24"/>
      <c r="BR99" s="24"/>
      <c r="BS99" s="24"/>
      <c r="BT99" s="24"/>
      <c r="BU99" s="24"/>
      <c r="BV99" s="24"/>
      <c r="BW99" s="24"/>
      <c r="BX99" s="24"/>
      <c r="BY99" s="24"/>
      <c r="BZ99" s="24"/>
      <c r="CA99" s="24"/>
      <c r="CB99" s="24"/>
      <c r="CC99" s="24"/>
      <c r="CD99" s="24"/>
      <c r="CE99" s="24"/>
      <c r="CF99" s="24"/>
      <c r="CG99" s="24"/>
      <c r="CH99" s="24"/>
      <c r="CI99" s="24"/>
      <c r="CJ99" s="24"/>
      <c r="CK99" s="24"/>
      <c r="CL99" s="24"/>
      <c r="CM99" s="24"/>
      <c r="CN99" s="24"/>
      <c r="CO99" s="24"/>
      <c r="CP99" s="24"/>
      <c r="CQ99" s="24"/>
      <c r="CR99" s="24"/>
      <c r="CS99" s="24"/>
      <c r="CT99" s="24"/>
      <c r="CU99" s="24"/>
      <c r="CV99" s="24"/>
      <c r="CW99" s="24"/>
      <c r="CX99" s="24"/>
      <c r="CY99" s="24"/>
      <c r="CZ99" s="24"/>
      <c r="DA99" s="24"/>
      <c r="DB99" s="24"/>
      <c r="DC99" s="24"/>
      <c r="DD99" s="24"/>
      <c r="DE99" s="24"/>
      <c r="DF99" s="24"/>
      <c r="DG99" s="24"/>
      <c r="DH99" s="24"/>
    </row>
    <row r="100" spans="1:112" ht="12.75">
      <c r="A100" s="9"/>
      <c r="B100" s="24"/>
      <c r="C100" s="24"/>
      <c r="D100" s="24"/>
      <c r="E100" s="9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  <c r="AE100" s="24"/>
      <c r="AF100" s="24"/>
      <c r="AG100" s="24"/>
      <c r="AH100" s="24"/>
      <c r="AI100" s="24"/>
      <c r="AJ100" s="24"/>
      <c r="AK100" s="24"/>
      <c r="AL100" s="24"/>
      <c r="AM100" s="24"/>
      <c r="AN100" s="24"/>
      <c r="AO100" s="24"/>
      <c r="AP100" s="24"/>
      <c r="AQ100" s="24"/>
      <c r="AR100" s="24"/>
      <c r="AS100" s="24"/>
      <c r="AT100" s="24"/>
      <c r="AU100" s="24"/>
      <c r="AV100" s="24"/>
      <c r="AW100" s="24"/>
      <c r="AX100" s="24"/>
      <c r="AY100" s="24"/>
      <c r="AZ100" s="24"/>
      <c r="BA100" s="24"/>
      <c r="BB100" s="24"/>
      <c r="BC100" s="24"/>
      <c r="BD100" s="24"/>
      <c r="BE100" s="24"/>
      <c r="BF100" s="24"/>
      <c r="BG100" s="24"/>
      <c r="BH100" s="24"/>
      <c r="BI100" s="24"/>
      <c r="BJ100" s="24"/>
      <c r="BK100" s="24"/>
      <c r="BL100" s="24"/>
      <c r="BM100" s="24"/>
      <c r="BN100" s="24"/>
      <c r="BO100" s="24"/>
      <c r="BP100" s="24"/>
      <c r="BQ100" s="24"/>
      <c r="BR100" s="24"/>
      <c r="BS100" s="24"/>
      <c r="BT100" s="24"/>
      <c r="BU100" s="24"/>
      <c r="BV100" s="24"/>
      <c r="BW100" s="24"/>
      <c r="BX100" s="24"/>
      <c r="BY100" s="24"/>
      <c r="BZ100" s="24"/>
      <c r="CA100" s="24"/>
      <c r="CB100" s="24"/>
      <c r="CC100" s="24"/>
      <c r="CD100" s="24"/>
      <c r="CE100" s="24"/>
      <c r="CF100" s="24"/>
      <c r="CG100" s="24"/>
      <c r="CH100" s="24"/>
      <c r="CI100" s="24"/>
      <c r="CJ100" s="24"/>
      <c r="CK100" s="24"/>
      <c r="CL100" s="24"/>
      <c r="CM100" s="24"/>
      <c r="CN100" s="24"/>
      <c r="CO100" s="24"/>
      <c r="CP100" s="24"/>
      <c r="CQ100" s="24"/>
      <c r="CR100" s="24"/>
      <c r="CS100" s="24"/>
      <c r="CT100" s="24"/>
      <c r="CU100" s="24"/>
      <c r="CV100" s="24"/>
      <c r="CW100" s="24"/>
      <c r="CX100" s="24"/>
      <c r="CY100" s="24"/>
      <c r="CZ100" s="24"/>
      <c r="DA100" s="24"/>
      <c r="DB100" s="24"/>
      <c r="DC100" s="24"/>
      <c r="DD100" s="24"/>
      <c r="DE100" s="24"/>
      <c r="DF100" s="24"/>
      <c r="DG100" s="24"/>
      <c r="DH100" s="24"/>
    </row>
    <row r="101" spans="1:112" ht="12.75">
      <c r="A101" s="9"/>
      <c r="B101" s="24"/>
      <c r="C101" s="24"/>
      <c r="D101" s="24"/>
      <c r="E101" s="9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  <c r="AE101" s="24"/>
      <c r="AF101" s="24"/>
      <c r="AG101" s="24"/>
      <c r="AH101" s="24"/>
      <c r="AI101" s="24"/>
      <c r="AJ101" s="24"/>
      <c r="AK101" s="24"/>
      <c r="AL101" s="24"/>
      <c r="AM101" s="24"/>
      <c r="AN101" s="24"/>
      <c r="AO101" s="24"/>
      <c r="AP101" s="24"/>
      <c r="AQ101" s="24"/>
      <c r="AR101" s="24"/>
      <c r="AS101" s="24"/>
      <c r="AT101" s="24"/>
      <c r="AU101" s="24"/>
      <c r="AV101" s="24"/>
      <c r="AW101" s="24"/>
      <c r="AX101" s="24"/>
      <c r="AY101" s="24"/>
      <c r="AZ101" s="24"/>
      <c r="BA101" s="24"/>
      <c r="BB101" s="24"/>
      <c r="BC101" s="24"/>
      <c r="BD101" s="24"/>
      <c r="BE101" s="24"/>
      <c r="BF101" s="24"/>
      <c r="BG101" s="24"/>
      <c r="BH101" s="24"/>
      <c r="BI101" s="24"/>
      <c r="BJ101" s="24"/>
      <c r="BK101" s="24"/>
      <c r="BL101" s="24"/>
      <c r="BM101" s="24"/>
      <c r="BN101" s="24"/>
      <c r="BO101" s="24"/>
      <c r="BP101" s="24"/>
      <c r="BQ101" s="24"/>
      <c r="BR101" s="24"/>
      <c r="BS101" s="24"/>
      <c r="BT101" s="24"/>
      <c r="BU101" s="24"/>
      <c r="BV101" s="24"/>
      <c r="BW101" s="24"/>
      <c r="BX101" s="24"/>
      <c r="BY101" s="24"/>
      <c r="BZ101" s="24"/>
      <c r="CA101" s="24"/>
      <c r="CB101" s="24"/>
      <c r="CC101" s="24"/>
      <c r="CD101" s="24"/>
      <c r="CE101" s="24"/>
      <c r="CF101" s="24"/>
      <c r="CG101" s="24"/>
      <c r="CH101" s="24"/>
      <c r="CI101" s="24"/>
      <c r="CJ101" s="24"/>
      <c r="CK101" s="24"/>
      <c r="CL101" s="24"/>
      <c r="CM101" s="24"/>
      <c r="CN101" s="24"/>
      <c r="CO101" s="24"/>
      <c r="CP101" s="24"/>
      <c r="CQ101" s="24"/>
      <c r="CR101" s="24"/>
      <c r="CS101" s="24"/>
      <c r="CT101" s="24"/>
      <c r="CU101" s="24"/>
      <c r="CV101" s="24"/>
      <c r="CW101" s="24"/>
      <c r="CX101" s="24"/>
      <c r="CY101" s="24"/>
      <c r="CZ101" s="24"/>
      <c r="DA101" s="24"/>
      <c r="DB101" s="24"/>
      <c r="DC101" s="24"/>
      <c r="DD101" s="24"/>
      <c r="DE101" s="24"/>
      <c r="DF101" s="24"/>
      <c r="DG101" s="24"/>
      <c r="DH101" s="24"/>
    </row>
    <row r="102" spans="1:112" ht="12.75">
      <c r="A102" s="9"/>
      <c r="B102" s="24"/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  <c r="AE102" s="24"/>
      <c r="AF102" s="24"/>
      <c r="AG102" s="24"/>
      <c r="AH102" s="24"/>
      <c r="AI102" s="24"/>
      <c r="AJ102" s="24"/>
      <c r="AK102" s="24"/>
      <c r="AL102" s="24"/>
      <c r="AM102" s="24"/>
      <c r="AN102" s="24"/>
      <c r="AO102" s="24"/>
      <c r="AP102" s="24"/>
      <c r="AQ102" s="24"/>
      <c r="AR102" s="24"/>
      <c r="AS102" s="24"/>
      <c r="AT102" s="24"/>
      <c r="AU102" s="24"/>
      <c r="AV102" s="24"/>
      <c r="AW102" s="24"/>
      <c r="AX102" s="24"/>
      <c r="AY102" s="24"/>
      <c r="AZ102" s="24"/>
      <c r="BA102" s="24"/>
      <c r="BB102" s="24"/>
      <c r="BC102" s="24"/>
      <c r="BD102" s="24"/>
      <c r="BE102" s="24"/>
      <c r="BF102" s="24"/>
      <c r="BG102" s="24"/>
      <c r="BH102" s="24"/>
      <c r="BI102" s="24"/>
      <c r="BJ102" s="24"/>
      <c r="BK102" s="24"/>
      <c r="BL102" s="24"/>
      <c r="BM102" s="24"/>
      <c r="BN102" s="24"/>
      <c r="BO102" s="24"/>
      <c r="BP102" s="24"/>
      <c r="BQ102" s="24"/>
      <c r="BR102" s="24"/>
      <c r="BS102" s="24"/>
      <c r="BT102" s="24"/>
      <c r="BU102" s="24"/>
      <c r="BV102" s="24"/>
      <c r="BW102" s="24"/>
      <c r="BX102" s="24"/>
      <c r="BY102" s="24"/>
      <c r="BZ102" s="24"/>
      <c r="CA102" s="24"/>
      <c r="CB102" s="24"/>
      <c r="CC102" s="24"/>
      <c r="CD102" s="24"/>
      <c r="CE102" s="24"/>
      <c r="CF102" s="24"/>
      <c r="CG102" s="24"/>
      <c r="CH102" s="24"/>
      <c r="CI102" s="24"/>
      <c r="CJ102" s="24"/>
      <c r="CK102" s="24"/>
      <c r="CL102" s="24"/>
      <c r="CM102" s="24"/>
      <c r="CN102" s="24"/>
      <c r="CO102" s="24"/>
      <c r="CP102" s="24"/>
      <c r="CQ102" s="24"/>
      <c r="CR102" s="24"/>
      <c r="CS102" s="24"/>
      <c r="CT102" s="24"/>
      <c r="CU102" s="24"/>
      <c r="CV102" s="24"/>
      <c r="CW102" s="24"/>
      <c r="CX102" s="24"/>
      <c r="CY102" s="24"/>
      <c r="CZ102" s="24"/>
      <c r="DA102" s="24"/>
      <c r="DB102" s="24"/>
      <c r="DC102" s="24"/>
      <c r="DD102" s="24"/>
      <c r="DE102" s="24"/>
      <c r="DF102" s="24"/>
      <c r="DG102" s="24"/>
      <c r="DH102" s="24"/>
    </row>
    <row r="103" spans="1:112" ht="12.75">
      <c r="A103" s="9"/>
      <c r="B103" s="24"/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  <c r="AD103" s="24"/>
      <c r="AE103" s="24"/>
      <c r="AF103" s="24"/>
      <c r="AG103" s="24"/>
      <c r="AH103" s="24"/>
      <c r="AI103" s="24"/>
      <c r="AJ103" s="24"/>
      <c r="AK103" s="24"/>
      <c r="AL103" s="24"/>
      <c r="AM103" s="24"/>
      <c r="AN103" s="24"/>
      <c r="AO103" s="24"/>
      <c r="AP103" s="24"/>
      <c r="AQ103" s="24"/>
      <c r="AR103" s="24"/>
      <c r="AS103" s="24"/>
      <c r="AT103" s="24"/>
      <c r="AU103" s="24"/>
      <c r="AV103" s="24"/>
      <c r="AW103" s="24"/>
      <c r="AX103" s="24"/>
      <c r="AY103" s="24"/>
      <c r="AZ103" s="24"/>
      <c r="BA103" s="24"/>
      <c r="BB103" s="24"/>
      <c r="BC103" s="24"/>
      <c r="BD103" s="24"/>
      <c r="BE103" s="24"/>
      <c r="BF103" s="24"/>
      <c r="BG103" s="24"/>
      <c r="BH103" s="24"/>
      <c r="BI103" s="24"/>
      <c r="BJ103" s="24"/>
      <c r="BK103" s="24"/>
      <c r="BL103" s="24"/>
      <c r="BM103" s="24"/>
      <c r="BN103" s="24"/>
      <c r="BO103" s="24"/>
      <c r="BP103" s="24"/>
      <c r="BQ103" s="24"/>
      <c r="BR103" s="24"/>
      <c r="BS103" s="24"/>
      <c r="BT103" s="24"/>
      <c r="BU103" s="24"/>
      <c r="BV103" s="24"/>
      <c r="BW103" s="24"/>
      <c r="BX103" s="24"/>
      <c r="BY103" s="24"/>
      <c r="BZ103" s="24"/>
      <c r="CA103" s="24"/>
      <c r="CB103" s="24"/>
      <c r="CC103" s="24"/>
      <c r="CD103" s="24"/>
      <c r="CE103" s="24"/>
      <c r="CF103" s="24"/>
      <c r="CG103" s="24"/>
      <c r="CH103" s="24"/>
      <c r="CI103" s="24"/>
      <c r="CJ103" s="24"/>
      <c r="CK103" s="24"/>
      <c r="CL103" s="24"/>
      <c r="CM103" s="24"/>
      <c r="CN103" s="24"/>
      <c r="CO103" s="24"/>
      <c r="CP103" s="24"/>
      <c r="CQ103" s="24"/>
      <c r="CR103" s="24"/>
      <c r="CS103" s="24"/>
      <c r="CT103" s="24"/>
      <c r="CU103" s="24"/>
      <c r="CV103" s="24"/>
      <c r="CW103" s="24"/>
      <c r="CX103" s="24"/>
      <c r="CY103" s="24"/>
      <c r="CZ103" s="24"/>
      <c r="DA103" s="24"/>
      <c r="DB103" s="24"/>
      <c r="DC103" s="24"/>
      <c r="DD103" s="24"/>
      <c r="DE103" s="24"/>
      <c r="DF103" s="24"/>
      <c r="DG103" s="24"/>
      <c r="DH103" s="24"/>
    </row>
    <row r="104" spans="1:112" ht="12.75">
      <c r="A104" s="24"/>
      <c r="B104" s="24"/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  <c r="AE104" s="24"/>
      <c r="AF104" s="24"/>
      <c r="AG104" s="24"/>
      <c r="AH104" s="24"/>
      <c r="AI104" s="24"/>
      <c r="AJ104" s="24"/>
      <c r="AK104" s="24"/>
      <c r="AL104" s="24"/>
      <c r="AM104" s="24"/>
      <c r="AN104" s="24"/>
      <c r="AO104" s="24"/>
      <c r="AP104" s="24"/>
      <c r="AQ104" s="24"/>
      <c r="AR104" s="24"/>
      <c r="AS104" s="24"/>
      <c r="AT104" s="24"/>
      <c r="AU104" s="24"/>
      <c r="AV104" s="24"/>
      <c r="AW104" s="24"/>
      <c r="AX104" s="24"/>
      <c r="AY104" s="24"/>
      <c r="AZ104" s="24"/>
      <c r="BA104" s="24"/>
      <c r="BB104" s="24"/>
      <c r="BC104" s="24"/>
      <c r="BD104" s="24"/>
      <c r="BE104" s="24"/>
      <c r="BF104" s="24"/>
      <c r="BG104" s="24"/>
      <c r="BH104" s="24"/>
      <c r="BI104" s="24"/>
      <c r="BJ104" s="24"/>
      <c r="BK104" s="24"/>
      <c r="BL104" s="24"/>
      <c r="BM104" s="24"/>
      <c r="BN104" s="24"/>
      <c r="BO104" s="24"/>
      <c r="BP104" s="24"/>
      <c r="BQ104" s="24"/>
      <c r="BR104" s="24"/>
      <c r="BS104" s="24"/>
      <c r="BT104" s="24"/>
      <c r="BU104" s="24"/>
      <c r="BV104" s="24"/>
      <c r="BW104" s="24"/>
      <c r="BX104" s="24"/>
      <c r="BY104" s="24"/>
      <c r="BZ104" s="24"/>
      <c r="CA104" s="24"/>
      <c r="CB104" s="24"/>
      <c r="CC104" s="24"/>
      <c r="CD104" s="24"/>
      <c r="CE104" s="24"/>
      <c r="CF104" s="24"/>
      <c r="CG104" s="24"/>
      <c r="CH104" s="24"/>
      <c r="CI104" s="24"/>
      <c r="CJ104" s="24"/>
      <c r="CK104" s="24"/>
      <c r="CL104" s="24"/>
      <c r="CM104" s="24"/>
      <c r="CN104" s="24"/>
      <c r="CO104" s="24"/>
      <c r="CP104" s="24"/>
      <c r="CQ104" s="24"/>
      <c r="CR104" s="24"/>
      <c r="CS104" s="24"/>
      <c r="CT104" s="24"/>
      <c r="CU104" s="24"/>
      <c r="CV104" s="24"/>
      <c r="CW104" s="24"/>
      <c r="CX104" s="24"/>
      <c r="CY104" s="24"/>
      <c r="CZ104" s="24"/>
      <c r="DA104" s="24"/>
      <c r="DB104" s="24"/>
      <c r="DC104" s="24"/>
      <c r="DD104" s="24"/>
      <c r="DE104" s="24"/>
      <c r="DF104" s="24"/>
      <c r="DG104" s="24"/>
      <c r="DH104" s="24"/>
    </row>
    <row r="105" spans="1:112" ht="12.75">
      <c r="A105" s="24"/>
      <c r="B105" s="24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  <c r="AA105" s="24"/>
      <c r="AB105" s="24"/>
      <c r="AC105" s="24"/>
      <c r="AD105" s="24"/>
      <c r="AE105" s="24"/>
      <c r="AF105" s="24"/>
      <c r="AG105" s="24"/>
      <c r="AH105" s="24"/>
      <c r="AI105" s="24"/>
      <c r="AJ105" s="24"/>
      <c r="AK105" s="24"/>
      <c r="AL105" s="24"/>
      <c r="AM105" s="24"/>
      <c r="AN105" s="24"/>
      <c r="AO105" s="24"/>
      <c r="AP105" s="24"/>
      <c r="AQ105" s="24"/>
      <c r="AR105" s="24"/>
      <c r="AS105" s="24"/>
      <c r="AT105" s="24"/>
      <c r="AU105" s="24"/>
      <c r="AV105" s="24"/>
      <c r="AW105" s="24"/>
      <c r="AX105" s="24"/>
      <c r="AY105" s="24"/>
      <c r="AZ105" s="24"/>
      <c r="BA105" s="24"/>
      <c r="BB105" s="24"/>
      <c r="BC105" s="24"/>
      <c r="BD105" s="24"/>
      <c r="BE105" s="24"/>
      <c r="BF105" s="24"/>
      <c r="BG105" s="24"/>
      <c r="BH105" s="24"/>
      <c r="BI105" s="24"/>
      <c r="BJ105" s="24"/>
      <c r="BK105" s="24"/>
      <c r="BL105" s="24"/>
      <c r="BM105" s="24"/>
      <c r="BN105" s="24"/>
      <c r="BO105" s="24"/>
      <c r="BP105" s="24"/>
      <c r="BQ105" s="24"/>
      <c r="BR105" s="24"/>
      <c r="BS105" s="24"/>
      <c r="BT105" s="24"/>
      <c r="BU105" s="24"/>
      <c r="BV105" s="24"/>
      <c r="BW105" s="24"/>
      <c r="BX105" s="24"/>
      <c r="BY105" s="24"/>
      <c r="BZ105" s="24"/>
      <c r="CA105" s="24"/>
      <c r="CB105" s="24"/>
      <c r="CC105" s="24"/>
      <c r="CD105" s="24"/>
      <c r="CE105" s="24"/>
      <c r="CF105" s="24"/>
      <c r="CG105" s="24"/>
      <c r="CH105" s="24"/>
      <c r="CI105" s="24"/>
      <c r="CJ105" s="24"/>
      <c r="CK105" s="24"/>
      <c r="CL105" s="24"/>
      <c r="CM105" s="24"/>
      <c r="CN105" s="24"/>
      <c r="CO105" s="24"/>
      <c r="CP105" s="24"/>
      <c r="CQ105" s="24"/>
      <c r="CR105" s="24"/>
      <c r="CS105" s="24"/>
      <c r="CT105" s="24"/>
      <c r="CU105" s="24"/>
      <c r="CV105" s="24"/>
      <c r="CW105" s="24"/>
      <c r="CX105" s="24"/>
      <c r="CY105" s="24"/>
      <c r="CZ105" s="24"/>
      <c r="DA105" s="24"/>
      <c r="DB105" s="24"/>
      <c r="DC105" s="24"/>
      <c r="DD105" s="24"/>
      <c r="DE105" s="24"/>
      <c r="DF105" s="24"/>
      <c r="DG105" s="24"/>
      <c r="DH105" s="24"/>
    </row>
    <row r="106" spans="1:112" ht="12.75">
      <c r="A106" s="24"/>
      <c r="B106" s="24"/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  <c r="AE106" s="24"/>
      <c r="AF106" s="24"/>
      <c r="AG106" s="24"/>
      <c r="AH106" s="24"/>
      <c r="AI106" s="24"/>
      <c r="AJ106" s="24"/>
      <c r="AK106" s="24"/>
      <c r="AL106" s="24"/>
      <c r="AM106" s="24"/>
      <c r="AN106" s="24"/>
      <c r="AO106" s="24"/>
      <c r="AP106" s="24"/>
      <c r="AQ106" s="24"/>
      <c r="AR106" s="24"/>
      <c r="AS106" s="24"/>
      <c r="AT106" s="24"/>
      <c r="AU106" s="24"/>
      <c r="AV106" s="24"/>
      <c r="AW106" s="24"/>
      <c r="AX106" s="24"/>
      <c r="AY106" s="24"/>
      <c r="AZ106" s="24"/>
      <c r="BA106" s="24"/>
      <c r="BB106" s="24"/>
      <c r="BC106" s="24"/>
      <c r="BD106" s="24"/>
      <c r="BE106" s="24"/>
      <c r="BF106" s="24"/>
      <c r="BG106" s="24"/>
      <c r="BH106" s="24"/>
      <c r="BI106" s="24"/>
      <c r="BJ106" s="24"/>
      <c r="BK106" s="24"/>
      <c r="BL106" s="24"/>
      <c r="BM106" s="24"/>
      <c r="BN106" s="24"/>
      <c r="BO106" s="24"/>
      <c r="BP106" s="24"/>
      <c r="BQ106" s="24"/>
      <c r="BR106" s="24"/>
      <c r="BS106" s="24"/>
      <c r="BT106" s="24"/>
      <c r="BU106" s="24"/>
      <c r="BV106" s="24"/>
      <c r="BW106" s="24"/>
      <c r="BX106" s="24"/>
      <c r="BY106" s="24"/>
      <c r="BZ106" s="24"/>
      <c r="CA106" s="24"/>
      <c r="CB106" s="24"/>
      <c r="CC106" s="24"/>
      <c r="CD106" s="24"/>
      <c r="CE106" s="24"/>
      <c r="CF106" s="24"/>
      <c r="CG106" s="24"/>
      <c r="CH106" s="24"/>
      <c r="CI106" s="24"/>
      <c r="CJ106" s="24"/>
      <c r="CK106" s="24"/>
      <c r="CL106" s="24"/>
      <c r="CM106" s="24"/>
      <c r="CN106" s="24"/>
      <c r="CO106" s="24"/>
      <c r="CP106" s="24"/>
      <c r="CQ106" s="24"/>
      <c r="CR106" s="24"/>
      <c r="CS106" s="24"/>
      <c r="CT106" s="24"/>
      <c r="CU106" s="24"/>
      <c r="CV106" s="24"/>
      <c r="CW106" s="24"/>
      <c r="CX106" s="24"/>
      <c r="CY106" s="24"/>
      <c r="CZ106" s="24"/>
      <c r="DA106" s="24"/>
      <c r="DB106" s="24"/>
      <c r="DC106" s="24"/>
      <c r="DD106" s="24"/>
      <c r="DE106" s="24"/>
      <c r="DF106" s="24"/>
      <c r="DG106" s="24"/>
      <c r="DH106" s="24"/>
    </row>
    <row r="107" spans="1:112" ht="12.75">
      <c r="A107" s="24"/>
      <c r="B107" s="24"/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  <c r="AE107" s="24"/>
      <c r="AF107" s="24"/>
      <c r="AG107" s="24"/>
      <c r="AH107" s="24"/>
      <c r="AI107" s="24"/>
      <c r="AJ107" s="24"/>
      <c r="AK107" s="24"/>
      <c r="AL107" s="24"/>
      <c r="AM107" s="24"/>
      <c r="AN107" s="24"/>
      <c r="AO107" s="24"/>
      <c r="AP107" s="24"/>
      <c r="AQ107" s="24"/>
      <c r="AR107" s="24"/>
      <c r="AS107" s="24"/>
      <c r="AT107" s="24"/>
      <c r="AU107" s="24"/>
      <c r="AV107" s="24"/>
      <c r="AW107" s="24"/>
      <c r="AX107" s="24"/>
      <c r="AY107" s="24"/>
      <c r="AZ107" s="24"/>
      <c r="BA107" s="24"/>
      <c r="BB107" s="24"/>
      <c r="BC107" s="24"/>
      <c r="BD107" s="24"/>
      <c r="BE107" s="24"/>
      <c r="BF107" s="24"/>
      <c r="BG107" s="24"/>
      <c r="BH107" s="24"/>
      <c r="BI107" s="24"/>
      <c r="BJ107" s="24"/>
      <c r="BK107" s="24"/>
      <c r="BL107" s="24"/>
      <c r="BM107" s="24"/>
      <c r="BN107" s="24"/>
      <c r="BO107" s="24"/>
      <c r="BP107" s="24"/>
      <c r="BQ107" s="24"/>
      <c r="BR107" s="24"/>
      <c r="BS107" s="24"/>
      <c r="BT107" s="24"/>
      <c r="BU107" s="24"/>
      <c r="BV107" s="24"/>
      <c r="BW107" s="24"/>
      <c r="BX107" s="24"/>
      <c r="BY107" s="24"/>
      <c r="BZ107" s="24"/>
      <c r="CA107" s="24"/>
      <c r="CB107" s="24"/>
      <c r="CC107" s="24"/>
      <c r="CD107" s="24"/>
      <c r="CE107" s="24"/>
      <c r="CF107" s="24"/>
      <c r="CG107" s="24"/>
      <c r="CH107" s="24"/>
      <c r="CI107" s="24"/>
      <c r="CJ107" s="24"/>
      <c r="CK107" s="24"/>
      <c r="CL107" s="24"/>
      <c r="CM107" s="24"/>
      <c r="CN107" s="24"/>
      <c r="CO107" s="24"/>
      <c r="CP107" s="24"/>
      <c r="CQ107" s="24"/>
      <c r="CR107" s="24"/>
      <c r="CS107" s="24"/>
      <c r="CT107" s="24"/>
      <c r="CU107" s="24"/>
      <c r="CV107" s="24"/>
      <c r="CW107" s="24"/>
      <c r="CX107" s="24"/>
      <c r="CY107" s="24"/>
      <c r="CZ107" s="24"/>
      <c r="DA107" s="24"/>
      <c r="DB107" s="24"/>
      <c r="DC107" s="24"/>
      <c r="DD107" s="24"/>
      <c r="DE107" s="24"/>
      <c r="DF107" s="24"/>
      <c r="DG107" s="24"/>
      <c r="DH107" s="24"/>
    </row>
    <row r="108" spans="1:112" ht="12.75">
      <c r="A108" s="24"/>
      <c r="B108" s="24"/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  <c r="AA108" s="24"/>
      <c r="AB108" s="24"/>
      <c r="AC108" s="24"/>
      <c r="AD108" s="24"/>
      <c r="AE108" s="24"/>
      <c r="AF108" s="24"/>
      <c r="AG108" s="24"/>
      <c r="AH108" s="24"/>
      <c r="AI108" s="24"/>
      <c r="AJ108" s="24"/>
      <c r="AK108" s="24"/>
      <c r="AL108" s="24"/>
      <c r="AM108" s="24"/>
      <c r="AN108" s="24"/>
      <c r="AO108" s="24"/>
      <c r="AP108" s="24"/>
      <c r="AQ108" s="24"/>
      <c r="AR108" s="24"/>
      <c r="AS108" s="24"/>
      <c r="AT108" s="24"/>
      <c r="AU108" s="24"/>
      <c r="AV108" s="24"/>
      <c r="AW108" s="24"/>
      <c r="AX108" s="24"/>
      <c r="AY108" s="24"/>
      <c r="AZ108" s="24"/>
      <c r="BA108" s="24"/>
      <c r="BB108" s="24"/>
      <c r="BC108" s="24"/>
      <c r="BD108" s="24"/>
      <c r="BE108" s="24"/>
      <c r="BF108" s="24"/>
      <c r="BG108" s="24"/>
      <c r="BH108" s="24"/>
      <c r="BI108" s="24"/>
      <c r="BJ108" s="24"/>
      <c r="BK108" s="24"/>
      <c r="BL108" s="24"/>
      <c r="BM108" s="24"/>
      <c r="BN108" s="24"/>
      <c r="BO108" s="24"/>
      <c r="BP108" s="24"/>
      <c r="BQ108" s="24"/>
      <c r="BR108" s="24"/>
      <c r="BS108" s="24"/>
      <c r="BT108" s="24"/>
      <c r="BU108" s="24"/>
      <c r="BV108" s="24"/>
      <c r="BW108" s="24"/>
      <c r="BX108" s="24"/>
      <c r="BY108" s="24"/>
      <c r="BZ108" s="24"/>
      <c r="CA108" s="24"/>
      <c r="CB108" s="24"/>
      <c r="CC108" s="24"/>
      <c r="CD108" s="24"/>
      <c r="CE108" s="24"/>
      <c r="CF108" s="24"/>
      <c r="CG108" s="24"/>
      <c r="CH108" s="24"/>
      <c r="CI108" s="24"/>
      <c r="CJ108" s="24"/>
      <c r="CK108" s="24"/>
      <c r="CL108" s="24"/>
      <c r="CM108" s="24"/>
      <c r="CN108" s="24"/>
      <c r="CO108" s="24"/>
      <c r="CP108" s="24"/>
      <c r="CQ108" s="24"/>
      <c r="CR108" s="24"/>
      <c r="CS108" s="24"/>
      <c r="CT108" s="24"/>
      <c r="CU108" s="24"/>
      <c r="CV108" s="24"/>
      <c r="CW108" s="24"/>
      <c r="CX108" s="24"/>
      <c r="CY108" s="24"/>
      <c r="CZ108" s="24"/>
      <c r="DA108" s="24"/>
      <c r="DB108" s="24"/>
      <c r="DC108" s="24"/>
      <c r="DD108" s="24"/>
      <c r="DE108" s="24"/>
      <c r="DF108" s="24"/>
      <c r="DG108" s="24"/>
      <c r="DH108" s="24"/>
    </row>
    <row r="109" spans="1:112" ht="12.75">
      <c r="A109" s="24"/>
      <c r="B109" s="24"/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  <c r="AA109" s="24"/>
      <c r="AB109" s="24"/>
      <c r="AC109" s="24"/>
      <c r="AD109" s="24"/>
      <c r="AE109" s="24"/>
      <c r="AF109" s="24"/>
      <c r="AG109" s="24"/>
      <c r="AH109" s="24"/>
      <c r="AI109" s="24"/>
      <c r="AJ109" s="24"/>
      <c r="AK109" s="24"/>
      <c r="AL109" s="24"/>
      <c r="AM109" s="24"/>
      <c r="AN109" s="24"/>
      <c r="AO109" s="24"/>
      <c r="AP109" s="24"/>
      <c r="AQ109" s="24"/>
      <c r="AR109" s="24"/>
      <c r="AS109" s="24"/>
      <c r="AT109" s="24"/>
      <c r="AU109" s="24"/>
      <c r="AV109" s="24"/>
      <c r="AW109" s="24"/>
      <c r="AX109" s="24"/>
      <c r="AY109" s="24"/>
      <c r="AZ109" s="24"/>
      <c r="BA109" s="24"/>
      <c r="BB109" s="24"/>
      <c r="BC109" s="24"/>
      <c r="BD109" s="24"/>
      <c r="BE109" s="24"/>
      <c r="BF109" s="24"/>
      <c r="BG109" s="24"/>
      <c r="BH109" s="24"/>
      <c r="BI109" s="24"/>
      <c r="BJ109" s="24"/>
      <c r="BK109" s="24"/>
      <c r="BL109" s="24"/>
      <c r="BM109" s="24"/>
      <c r="BN109" s="24"/>
      <c r="BO109" s="24"/>
      <c r="BP109" s="24"/>
      <c r="BQ109" s="24"/>
      <c r="BR109" s="24"/>
      <c r="BS109" s="24"/>
      <c r="BT109" s="24"/>
      <c r="BU109" s="24"/>
      <c r="BV109" s="24"/>
      <c r="BW109" s="24"/>
      <c r="BX109" s="24"/>
      <c r="BY109" s="24"/>
      <c r="BZ109" s="24"/>
      <c r="CA109" s="24"/>
      <c r="CB109" s="24"/>
      <c r="CC109" s="24"/>
      <c r="CD109" s="24"/>
      <c r="CE109" s="24"/>
      <c r="CF109" s="24"/>
      <c r="CG109" s="24"/>
      <c r="CH109" s="24"/>
      <c r="CI109" s="24"/>
      <c r="CJ109" s="24"/>
      <c r="CK109" s="24"/>
      <c r="CL109" s="24"/>
      <c r="CM109" s="24"/>
      <c r="CN109" s="24"/>
      <c r="CO109" s="24"/>
      <c r="CP109" s="24"/>
      <c r="CQ109" s="24"/>
      <c r="CR109" s="24"/>
      <c r="CS109" s="24"/>
      <c r="CT109" s="24"/>
      <c r="CU109" s="24"/>
      <c r="CV109" s="24"/>
      <c r="CW109" s="24"/>
      <c r="CX109" s="24"/>
      <c r="CY109" s="24"/>
      <c r="CZ109" s="24"/>
      <c r="DA109" s="24"/>
      <c r="DB109" s="24"/>
      <c r="DC109" s="24"/>
      <c r="DD109" s="24"/>
      <c r="DE109" s="24"/>
      <c r="DF109" s="24"/>
      <c r="DG109" s="24"/>
      <c r="DH109" s="24"/>
    </row>
    <row r="110" spans="1:112" ht="12.75">
      <c r="A110" s="24"/>
      <c r="B110" s="24"/>
      <c r="C110" s="24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  <c r="AA110" s="24"/>
      <c r="AB110" s="24"/>
      <c r="AC110" s="24"/>
      <c r="AD110" s="24"/>
      <c r="AE110" s="24"/>
      <c r="AF110" s="24"/>
      <c r="AG110" s="24"/>
      <c r="AH110" s="24"/>
      <c r="AI110" s="24"/>
      <c r="AJ110" s="24"/>
      <c r="AK110" s="24"/>
      <c r="AL110" s="24"/>
      <c r="AM110" s="24"/>
      <c r="AN110" s="24"/>
      <c r="AO110" s="24"/>
      <c r="AP110" s="24"/>
      <c r="AQ110" s="24"/>
      <c r="AR110" s="24"/>
      <c r="AS110" s="24"/>
      <c r="AT110" s="24"/>
      <c r="AU110" s="24"/>
      <c r="AV110" s="24"/>
      <c r="AW110" s="24"/>
      <c r="AX110" s="24"/>
      <c r="AY110" s="24"/>
      <c r="AZ110" s="24"/>
      <c r="BA110" s="24"/>
      <c r="BB110" s="24"/>
      <c r="BC110" s="24"/>
      <c r="BD110" s="24"/>
      <c r="BE110" s="24"/>
      <c r="BF110" s="24"/>
      <c r="BG110" s="24"/>
      <c r="BH110" s="24"/>
      <c r="BI110" s="24"/>
      <c r="BJ110" s="24"/>
      <c r="BK110" s="24"/>
      <c r="BL110" s="24"/>
      <c r="BM110" s="24"/>
      <c r="BN110" s="24"/>
      <c r="BO110" s="24"/>
      <c r="BP110" s="24"/>
      <c r="BQ110" s="24"/>
      <c r="BR110" s="24"/>
      <c r="BS110" s="24"/>
      <c r="BT110" s="24"/>
      <c r="BU110" s="24"/>
      <c r="BV110" s="24"/>
      <c r="BW110" s="24"/>
      <c r="BX110" s="24"/>
      <c r="BY110" s="24"/>
      <c r="BZ110" s="24"/>
      <c r="CA110" s="24"/>
      <c r="CB110" s="24"/>
      <c r="CC110" s="24"/>
      <c r="CD110" s="24"/>
      <c r="CE110" s="24"/>
      <c r="CF110" s="24"/>
      <c r="CG110" s="24"/>
      <c r="CH110" s="24"/>
      <c r="CI110" s="24"/>
      <c r="CJ110" s="24"/>
      <c r="CK110" s="24"/>
      <c r="CL110" s="24"/>
      <c r="CM110" s="24"/>
      <c r="CN110" s="24"/>
      <c r="CO110" s="24"/>
      <c r="CP110" s="24"/>
      <c r="CQ110" s="24"/>
      <c r="CR110" s="24"/>
      <c r="CS110" s="24"/>
      <c r="CT110" s="24"/>
      <c r="CU110" s="24"/>
      <c r="CV110" s="24"/>
      <c r="CW110" s="24"/>
      <c r="CX110" s="24"/>
      <c r="CY110" s="24"/>
      <c r="CZ110" s="24"/>
      <c r="DA110" s="24"/>
      <c r="DB110" s="24"/>
      <c r="DC110" s="24"/>
      <c r="DD110" s="24"/>
      <c r="DE110" s="24"/>
      <c r="DF110" s="24"/>
      <c r="DG110" s="24"/>
      <c r="DH110" s="24"/>
    </row>
    <row r="111" spans="1:112" ht="12.75">
      <c r="A111" s="24"/>
      <c r="B111" s="24"/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  <c r="AA111" s="24"/>
      <c r="AB111" s="24"/>
      <c r="AC111" s="24"/>
      <c r="AD111" s="24"/>
      <c r="AE111" s="24"/>
      <c r="AF111" s="24"/>
      <c r="AG111" s="24"/>
      <c r="AH111" s="24"/>
      <c r="AI111" s="24"/>
      <c r="AJ111" s="24"/>
      <c r="AK111" s="24"/>
      <c r="AL111" s="24"/>
      <c r="AM111" s="24"/>
      <c r="AN111" s="24"/>
      <c r="AO111" s="24"/>
      <c r="AP111" s="24"/>
      <c r="AQ111" s="24"/>
      <c r="AR111" s="24"/>
      <c r="AS111" s="24"/>
      <c r="AT111" s="24"/>
      <c r="AU111" s="24"/>
      <c r="AV111" s="24"/>
      <c r="AW111" s="24"/>
      <c r="AX111" s="24"/>
      <c r="AY111" s="24"/>
      <c r="AZ111" s="24"/>
      <c r="BA111" s="24"/>
      <c r="BB111" s="24"/>
      <c r="BC111" s="24"/>
      <c r="BD111" s="24"/>
      <c r="BE111" s="24"/>
      <c r="BF111" s="24"/>
      <c r="BG111" s="24"/>
      <c r="BH111" s="24"/>
      <c r="BI111" s="24"/>
      <c r="BJ111" s="24"/>
      <c r="BK111" s="24"/>
      <c r="BL111" s="24"/>
      <c r="BM111" s="24"/>
      <c r="BN111" s="24"/>
      <c r="BO111" s="24"/>
      <c r="BP111" s="24"/>
      <c r="BQ111" s="24"/>
      <c r="BR111" s="24"/>
      <c r="BS111" s="24"/>
      <c r="BT111" s="24"/>
      <c r="BU111" s="24"/>
      <c r="BV111" s="24"/>
      <c r="BW111" s="24"/>
      <c r="BX111" s="24"/>
      <c r="BY111" s="24"/>
      <c r="BZ111" s="24"/>
      <c r="CA111" s="24"/>
      <c r="CB111" s="24"/>
      <c r="CC111" s="24"/>
      <c r="CD111" s="24"/>
      <c r="CE111" s="24"/>
      <c r="CF111" s="24"/>
      <c r="CG111" s="24"/>
      <c r="CH111" s="24"/>
      <c r="CI111" s="24"/>
      <c r="CJ111" s="24"/>
      <c r="CK111" s="24"/>
      <c r="CL111" s="24"/>
      <c r="CM111" s="24"/>
      <c r="CN111" s="24"/>
      <c r="CO111" s="24"/>
      <c r="CP111" s="24"/>
      <c r="CQ111" s="24"/>
      <c r="CR111" s="24"/>
      <c r="CS111" s="24"/>
      <c r="CT111" s="24"/>
      <c r="CU111" s="24"/>
      <c r="CV111" s="24"/>
      <c r="CW111" s="24"/>
      <c r="CX111" s="24"/>
      <c r="CY111" s="24"/>
      <c r="CZ111" s="24"/>
      <c r="DA111" s="24"/>
      <c r="DB111" s="24"/>
      <c r="DC111" s="24"/>
      <c r="DD111" s="24"/>
      <c r="DE111" s="24"/>
      <c r="DF111" s="24"/>
      <c r="DG111" s="24"/>
      <c r="DH111" s="24"/>
    </row>
    <row r="112" spans="1:112" ht="12.75">
      <c r="A112" s="24"/>
      <c r="B112" s="24"/>
      <c r="C112" s="24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  <c r="AA112" s="24"/>
      <c r="AB112" s="24"/>
      <c r="AC112" s="24"/>
      <c r="AD112" s="24"/>
      <c r="AE112" s="24"/>
      <c r="AF112" s="24"/>
      <c r="AG112" s="24"/>
      <c r="AH112" s="24"/>
      <c r="AI112" s="24"/>
      <c r="AJ112" s="24"/>
      <c r="AK112" s="24"/>
      <c r="AL112" s="24"/>
      <c r="AM112" s="24"/>
      <c r="AN112" s="24"/>
      <c r="AO112" s="24"/>
      <c r="AP112" s="24"/>
      <c r="AQ112" s="24"/>
      <c r="AR112" s="24"/>
      <c r="AS112" s="24"/>
      <c r="AT112" s="24"/>
      <c r="AU112" s="24"/>
      <c r="AV112" s="24"/>
      <c r="AW112" s="24"/>
      <c r="AX112" s="24"/>
      <c r="AY112" s="24"/>
      <c r="AZ112" s="24"/>
      <c r="BA112" s="24"/>
      <c r="BB112" s="24"/>
      <c r="BC112" s="24"/>
      <c r="BD112" s="24"/>
      <c r="BE112" s="24"/>
      <c r="BF112" s="24"/>
      <c r="BG112" s="24"/>
      <c r="BH112" s="24"/>
      <c r="BI112" s="24"/>
      <c r="BJ112" s="24"/>
      <c r="BK112" s="24"/>
      <c r="BL112" s="24"/>
      <c r="BM112" s="24"/>
      <c r="BN112" s="24"/>
      <c r="BO112" s="24"/>
      <c r="BP112" s="24"/>
      <c r="BQ112" s="24"/>
      <c r="BR112" s="24"/>
      <c r="BS112" s="24"/>
      <c r="BT112" s="24"/>
      <c r="BU112" s="24"/>
      <c r="BV112" s="24"/>
      <c r="BW112" s="24"/>
      <c r="BX112" s="24"/>
      <c r="BY112" s="24"/>
      <c r="BZ112" s="24"/>
      <c r="CA112" s="24"/>
      <c r="CB112" s="24"/>
      <c r="CC112" s="24"/>
      <c r="CD112" s="24"/>
      <c r="CE112" s="24"/>
      <c r="CF112" s="24"/>
      <c r="CG112" s="24"/>
      <c r="CH112" s="24"/>
      <c r="CI112" s="24"/>
      <c r="CJ112" s="24"/>
      <c r="CK112" s="24"/>
      <c r="CL112" s="24"/>
      <c r="CM112" s="24"/>
      <c r="CN112" s="24"/>
      <c r="CO112" s="24"/>
      <c r="CP112" s="24"/>
      <c r="CQ112" s="24"/>
      <c r="CR112" s="24"/>
      <c r="CS112" s="24"/>
      <c r="CT112" s="24"/>
      <c r="CU112" s="24"/>
      <c r="CV112" s="24"/>
      <c r="CW112" s="24"/>
      <c r="CX112" s="24"/>
      <c r="CY112" s="24"/>
      <c r="CZ112" s="24"/>
      <c r="DA112" s="24"/>
      <c r="DB112" s="24"/>
      <c r="DC112" s="24"/>
      <c r="DD112" s="24"/>
      <c r="DE112" s="24"/>
      <c r="DF112" s="24"/>
      <c r="DG112" s="24"/>
      <c r="DH112" s="24"/>
    </row>
    <row r="113" spans="1:112" ht="12.75">
      <c r="A113" s="24"/>
      <c r="B113" s="24"/>
      <c r="C113" s="24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  <c r="AA113" s="24"/>
      <c r="AB113" s="24"/>
      <c r="AC113" s="24"/>
      <c r="AD113" s="24"/>
      <c r="AE113" s="24"/>
      <c r="AF113" s="24"/>
      <c r="AG113" s="24"/>
      <c r="AH113" s="24"/>
      <c r="AI113" s="24"/>
      <c r="AJ113" s="24"/>
      <c r="AK113" s="24"/>
      <c r="AL113" s="24"/>
      <c r="AM113" s="24"/>
      <c r="AN113" s="24"/>
      <c r="AO113" s="24"/>
      <c r="AP113" s="24"/>
      <c r="AQ113" s="24"/>
      <c r="AR113" s="24"/>
      <c r="AS113" s="24"/>
      <c r="AT113" s="24"/>
      <c r="AU113" s="24"/>
      <c r="AV113" s="24"/>
      <c r="AW113" s="24"/>
      <c r="AX113" s="24"/>
      <c r="AY113" s="24"/>
      <c r="AZ113" s="24"/>
      <c r="BA113" s="24"/>
      <c r="BB113" s="24"/>
      <c r="BC113" s="24"/>
      <c r="BD113" s="24"/>
      <c r="BE113" s="24"/>
      <c r="BF113" s="24"/>
      <c r="BG113" s="24"/>
      <c r="BH113" s="24"/>
      <c r="BI113" s="24"/>
      <c r="BJ113" s="24"/>
      <c r="BK113" s="24"/>
      <c r="BL113" s="24"/>
      <c r="BM113" s="24"/>
      <c r="BN113" s="24"/>
      <c r="BO113" s="24"/>
      <c r="BP113" s="24"/>
      <c r="BQ113" s="24"/>
      <c r="BR113" s="24"/>
      <c r="BS113" s="24"/>
      <c r="BT113" s="24"/>
      <c r="BU113" s="24"/>
      <c r="BV113" s="24"/>
      <c r="BW113" s="24"/>
      <c r="BX113" s="24"/>
      <c r="BY113" s="24"/>
      <c r="BZ113" s="24"/>
      <c r="CA113" s="24"/>
      <c r="CB113" s="24"/>
      <c r="CC113" s="24"/>
      <c r="CD113" s="24"/>
      <c r="CE113" s="24"/>
      <c r="CF113" s="24"/>
      <c r="CG113" s="24"/>
      <c r="CH113" s="24"/>
      <c r="CI113" s="24"/>
      <c r="CJ113" s="24"/>
      <c r="CK113" s="24"/>
      <c r="CL113" s="24"/>
      <c r="CM113" s="24"/>
      <c r="CN113" s="24"/>
      <c r="CO113" s="24"/>
      <c r="CP113" s="24"/>
      <c r="CQ113" s="24"/>
      <c r="CR113" s="24"/>
      <c r="CS113" s="24"/>
      <c r="CT113" s="24"/>
      <c r="CU113" s="24"/>
      <c r="CV113" s="24"/>
      <c r="CW113" s="24"/>
      <c r="CX113" s="24"/>
      <c r="CY113" s="24"/>
      <c r="CZ113" s="24"/>
      <c r="DA113" s="24"/>
      <c r="DB113" s="24"/>
      <c r="DC113" s="24"/>
      <c r="DD113" s="24"/>
      <c r="DE113" s="24"/>
      <c r="DF113" s="24"/>
      <c r="DG113" s="24"/>
      <c r="DH113" s="24"/>
    </row>
    <row r="114" spans="1:112" ht="12.75">
      <c r="A114" s="24"/>
      <c r="B114" s="24"/>
      <c r="C114" s="24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  <c r="AA114" s="24"/>
      <c r="AB114" s="24"/>
      <c r="AC114" s="24"/>
      <c r="AD114" s="24"/>
      <c r="AE114" s="24"/>
      <c r="AF114" s="24"/>
      <c r="AG114" s="24"/>
      <c r="AH114" s="24"/>
      <c r="AI114" s="24"/>
      <c r="AJ114" s="24"/>
      <c r="AK114" s="24"/>
      <c r="AL114" s="24"/>
      <c r="AM114" s="24"/>
      <c r="AN114" s="24"/>
      <c r="AO114" s="24"/>
      <c r="AP114" s="24"/>
      <c r="AQ114" s="24"/>
      <c r="AR114" s="24"/>
      <c r="AS114" s="24"/>
      <c r="AT114" s="24"/>
      <c r="AU114" s="24"/>
      <c r="AV114" s="24"/>
      <c r="AW114" s="24"/>
      <c r="AX114" s="24"/>
      <c r="AY114" s="24"/>
      <c r="AZ114" s="24"/>
      <c r="BA114" s="24"/>
      <c r="BB114" s="24"/>
      <c r="BC114" s="24"/>
      <c r="BD114" s="24"/>
      <c r="BE114" s="24"/>
      <c r="BF114" s="24"/>
      <c r="BG114" s="24"/>
      <c r="BH114" s="24"/>
      <c r="BI114" s="24"/>
      <c r="BJ114" s="24"/>
      <c r="BK114" s="24"/>
      <c r="BL114" s="24"/>
      <c r="BM114" s="24"/>
      <c r="BN114" s="24"/>
      <c r="BO114" s="24"/>
      <c r="BP114" s="24"/>
      <c r="BQ114" s="24"/>
      <c r="BR114" s="24"/>
      <c r="BS114" s="24"/>
      <c r="BT114" s="24"/>
      <c r="BU114" s="24"/>
      <c r="BV114" s="24"/>
      <c r="BW114" s="24"/>
      <c r="BX114" s="24"/>
      <c r="BY114" s="24"/>
      <c r="BZ114" s="24"/>
      <c r="CA114" s="24"/>
      <c r="CB114" s="24"/>
      <c r="CC114" s="24"/>
      <c r="CD114" s="24"/>
      <c r="CE114" s="24"/>
      <c r="CF114" s="24"/>
      <c r="CG114" s="24"/>
      <c r="CH114" s="24"/>
      <c r="CI114" s="24"/>
      <c r="CJ114" s="24"/>
      <c r="CK114" s="24"/>
      <c r="CL114" s="24"/>
      <c r="CM114" s="24"/>
      <c r="CN114" s="24"/>
      <c r="CO114" s="24"/>
      <c r="CP114" s="24"/>
      <c r="CQ114" s="24"/>
      <c r="CR114" s="24"/>
      <c r="CS114" s="24"/>
      <c r="CT114" s="24"/>
      <c r="CU114" s="24"/>
      <c r="CV114" s="24"/>
      <c r="CW114" s="24"/>
      <c r="CX114" s="24"/>
      <c r="CY114" s="24"/>
      <c r="CZ114" s="24"/>
      <c r="DA114" s="24"/>
      <c r="DB114" s="24"/>
      <c r="DC114" s="24"/>
      <c r="DD114" s="24"/>
      <c r="DE114" s="24"/>
      <c r="DF114" s="24"/>
      <c r="DG114" s="24"/>
      <c r="DH114" s="24"/>
    </row>
    <row r="115" spans="1:112" ht="12.75">
      <c r="A115" s="24"/>
      <c r="B115" s="24"/>
      <c r="C115" s="24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  <c r="AA115" s="24"/>
      <c r="AB115" s="24"/>
      <c r="AC115" s="24"/>
      <c r="AD115" s="24"/>
      <c r="AE115" s="24"/>
      <c r="AF115" s="24"/>
      <c r="AG115" s="24"/>
      <c r="AH115" s="24"/>
      <c r="AI115" s="24"/>
      <c r="AJ115" s="24"/>
      <c r="AK115" s="24"/>
      <c r="AL115" s="24"/>
      <c r="AM115" s="24"/>
      <c r="AN115" s="24"/>
      <c r="AO115" s="24"/>
      <c r="AP115" s="24"/>
      <c r="AQ115" s="24"/>
      <c r="AR115" s="24"/>
      <c r="AS115" s="24"/>
      <c r="AT115" s="24"/>
      <c r="AU115" s="24"/>
      <c r="AV115" s="24"/>
      <c r="AW115" s="24"/>
      <c r="AX115" s="24"/>
      <c r="AY115" s="24"/>
      <c r="AZ115" s="24"/>
      <c r="BA115" s="24"/>
      <c r="BB115" s="24"/>
      <c r="BC115" s="24"/>
      <c r="BD115" s="24"/>
      <c r="BE115" s="24"/>
      <c r="BF115" s="24"/>
      <c r="BG115" s="24"/>
      <c r="BH115" s="24"/>
      <c r="BI115" s="24"/>
      <c r="BJ115" s="24"/>
      <c r="BK115" s="24"/>
      <c r="BL115" s="24"/>
      <c r="BM115" s="24"/>
      <c r="BN115" s="24"/>
      <c r="BO115" s="24"/>
      <c r="BP115" s="24"/>
      <c r="BQ115" s="24"/>
      <c r="BR115" s="24"/>
      <c r="BS115" s="24"/>
      <c r="BT115" s="24"/>
      <c r="BU115" s="24"/>
      <c r="BV115" s="24"/>
      <c r="BW115" s="24"/>
      <c r="BX115" s="24"/>
      <c r="BY115" s="24"/>
      <c r="BZ115" s="24"/>
      <c r="CA115" s="24"/>
      <c r="CB115" s="24"/>
      <c r="CC115" s="24"/>
      <c r="CD115" s="24"/>
      <c r="CE115" s="24"/>
      <c r="CF115" s="24"/>
      <c r="CG115" s="24"/>
      <c r="CH115" s="24"/>
      <c r="CI115" s="24"/>
      <c r="CJ115" s="24"/>
      <c r="CK115" s="24"/>
      <c r="CL115" s="24"/>
      <c r="CM115" s="24"/>
      <c r="CN115" s="24"/>
      <c r="CO115" s="24"/>
      <c r="CP115" s="24"/>
      <c r="CQ115" s="24"/>
      <c r="CR115" s="24"/>
      <c r="CS115" s="24"/>
      <c r="CT115" s="24"/>
      <c r="CU115" s="24"/>
      <c r="CV115" s="24"/>
      <c r="CW115" s="24"/>
      <c r="CX115" s="24"/>
      <c r="CY115" s="24"/>
      <c r="CZ115" s="24"/>
      <c r="DA115" s="24"/>
      <c r="DB115" s="24"/>
      <c r="DC115" s="24"/>
      <c r="DD115" s="24"/>
      <c r="DE115" s="24"/>
      <c r="DF115" s="24"/>
      <c r="DG115" s="24"/>
      <c r="DH115" s="24"/>
    </row>
    <row r="116" spans="1:112" ht="12.75">
      <c r="A116" s="24"/>
      <c r="B116" s="24"/>
      <c r="C116" s="24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  <c r="AA116" s="24"/>
      <c r="AB116" s="24"/>
      <c r="AC116" s="24"/>
      <c r="AD116" s="24"/>
      <c r="AE116" s="24"/>
      <c r="AF116" s="24"/>
      <c r="AG116" s="24"/>
      <c r="AH116" s="24"/>
      <c r="AI116" s="24"/>
      <c r="AJ116" s="24"/>
      <c r="AK116" s="24"/>
      <c r="AL116" s="24"/>
      <c r="AM116" s="24"/>
      <c r="AN116" s="24"/>
      <c r="AO116" s="24"/>
      <c r="AP116" s="24"/>
      <c r="AQ116" s="24"/>
      <c r="AR116" s="24"/>
      <c r="AS116" s="24"/>
      <c r="AT116" s="24"/>
      <c r="AU116" s="24"/>
      <c r="AV116" s="24"/>
      <c r="AW116" s="24"/>
      <c r="AX116" s="24"/>
      <c r="AY116" s="24"/>
      <c r="AZ116" s="24"/>
      <c r="BA116" s="24"/>
      <c r="BB116" s="24"/>
      <c r="BC116" s="24"/>
      <c r="BD116" s="24"/>
      <c r="BE116" s="24"/>
      <c r="BF116" s="24"/>
      <c r="BG116" s="24"/>
      <c r="BH116" s="24"/>
      <c r="BI116" s="24"/>
      <c r="BJ116" s="24"/>
      <c r="BK116" s="24"/>
      <c r="BL116" s="24"/>
      <c r="BM116" s="24"/>
      <c r="BN116" s="24"/>
      <c r="BO116" s="24"/>
      <c r="BP116" s="24"/>
      <c r="BQ116" s="24"/>
      <c r="BR116" s="24"/>
      <c r="BS116" s="24"/>
      <c r="BT116" s="24"/>
      <c r="BU116" s="24"/>
      <c r="BV116" s="24"/>
      <c r="BW116" s="24"/>
      <c r="BX116" s="24"/>
      <c r="BY116" s="24"/>
      <c r="BZ116" s="24"/>
      <c r="CA116" s="24"/>
      <c r="CB116" s="24"/>
      <c r="CC116" s="24"/>
      <c r="CD116" s="24"/>
      <c r="CE116" s="24"/>
      <c r="CF116" s="24"/>
      <c r="CG116" s="24"/>
      <c r="CH116" s="24"/>
      <c r="CI116" s="24"/>
      <c r="CJ116" s="24"/>
      <c r="CK116" s="24"/>
      <c r="CL116" s="24"/>
      <c r="CM116" s="24"/>
      <c r="CN116" s="24"/>
      <c r="CO116" s="24"/>
      <c r="CP116" s="24"/>
      <c r="CQ116" s="24"/>
      <c r="CR116" s="24"/>
      <c r="CS116" s="24"/>
      <c r="CT116" s="24"/>
      <c r="CU116" s="24"/>
      <c r="CV116" s="24"/>
      <c r="CW116" s="24"/>
      <c r="CX116" s="24"/>
      <c r="CY116" s="24"/>
      <c r="CZ116" s="24"/>
      <c r="DA116" s="24"/>
      <c r="DB116" s="24"/>
      <c r="DC116" s="24"/>
      <c r="DD116" s="24"/>
      <c r="DE116" s="24"/>
      <c r="DF116" s="24"/>
      <c r="DG116" s="24"/>
      <c r="DH116" s="24"/>
    </row>
    <row r="117" spans="1:112" ht="12.75">
      <c r="A117" s="24"/>
      <c r="B117" s="24"/>
      <c r="C117" s="24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24"/>
      <c r="Z117" s="24"/>
      <c r="AA117" s="24"/>
      <c r="AB117" s="24"/>
      <c r="AC117" s="24"/>
      <c r="AD117" s="24"/>
      <c r="AE117" s="24"/>
      <c r="AF117" s="24"/>
      <c r="AG117" s="24"/>
      <c r="AH117" s="24"/>
      <c r="AI117" s="24"/>
      <c r="AJ117" s="24"/>
      <c r="AK117" s="24"/>
      <c r="AL117" s="24"/>
      <c r="AM117" s="24"/>
      <c r="AN117" s="24"/>
      <c r="AO117" s="24"/>
      <c r="AP117" s="24"/>
      <c r="AQ117" s="24"/>
      <c r="AR117" s="24"/>
      <c r="AS117" s="24"/>
      <c r="AT117" s="24"/>
      <c r="AU117" s="24"/>
      <c r="AV117" s="24"/>
      <c r="AW117" s="24"/>
      <c r="AX117" s="24"/>
      <c r="AY117" s="24"/>
      <c r="AZ117" s="24"/>
      <c r="BA117" s="24"/>
      <c r="BB117" s="24"/>
      <c r="BC117" s="24"/>
      <c r="BD117" s="24"/>
      <c r="BE117" s="24"/>
      <c r="BF117" s="24"/>
      <c r="BG117" s="24"/>
      <c r="BH117" s="24"/>
      <c r="BI117" s="24"/>
      <c r="BJ117" s="24"/>
      <c r="BK117" s="24"/>
      <c r="BL117" s="24"/>
      <c r="BM117" s="24"/>
      <c r="BN117" s="24"/>
      <c r="BO117" s="24"/>
      <c r="BP117" s="24"/>
      <c r="BQ117" s="24"/>
      <c r="BR117" s="24"/>
      <c r="BS117" s="24"/>
      <c r="BT117" s="24"/>
      <c r="BU117" s="24"/>
      <c r="BV117" s="24"/>
      <c r="BW117" s="24"/>
      <c r="BX117" s="24"/>
      <c r="BY117" s="24"/>
      <c r="BZ117" s="24"/>
      <c r="CA117" s="24"/>
      <c r="CB117" s="24"/>
      <c r="CC117" s="24"/>
      <c r="CD117" s="24"/>
      <c r="CE117" s="24"/>
      <c r="CF117" s="24"/>
      <c r="CG117" s="24"/>
      <c r="CH117" s="24"/>
      <c r="CI117" s="24"/>
      <c r="CJ117" s="24"/>
      <c r="CK117" s="24"/>
      <c r="CL117" s="24"/>
      <c r="CM117" s="24"/>
      <c r="CN117" s="24"/>
      <c r="CO117" s="24"/>
      <c r="CP117" s="24"/>
      <c r="CQ117" s="24"/>
      <c r="CR117" s="24"/>
      <c r="CS117" s="24"/>
      <c r="CT117" s="24"/>
      <c r="CU117" s="24"/>
      <c r="CV117" s="24"/>
      <c r="CW117" s="24"/>
      <c r="CX117" s="24"/>
      <c r="CY117" s="24"/>
      <c r="CZ117" s="24"/>
      <c r="DA117" s="24"/>
      <c r="DB117" s="24"/>
      <c r="DC117" s="24"/>
      <c r="DD117" s="24"/>
      <c r="DE117" s="24"/>
      <c r="DF117" s="24"/>
      <c r="DG117" s="24"/>
      <c r="DH117" s="24"/>
    </row>
    <row r="118" spans="1:112" ht="12.75">
      <c r="A118" s="24"/>
      <c r="B118" s="24"/>
      <c r="C118" s="24"/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24"/>
      <c r="Z118" s="24"/>
      <c r="AA118" s="24"/>
      <c r="AB118" s="24"/>
      <c r="AC118" s="24"/>
      <c r="AD118" s="24"/>
      <c r="AE118" s="24"/>
      <c r="AF118" s="24"/>
      <c r="AG118" s="24"/>
      <c r="AH118" s="24"/>
      <c r="AI118" s="24"/>
      <c r="AJ118" s="24"/>
      <c r="AK118" s="24"/>
      <c r="AL118" s="24"/>
      <c r="AM118" s="24"/>
      <c r="AN118" s="24"/>
      <c r="AO118" s="24"/>
      <c r="AP118" s="24"/>
      <c r="AQ118" s="24"/>
      <c r="AR118" s="24"/>
      <c r="AS118" s="24"/>
      <c r="AT118" s="24"/>
      <c r="AU118" s="24"/>
      <c r="AV118" s="24"/>
      <c r="AW118" s="24"/>
      <c r="AX118" s="24"/>
      <c r="AY118" s="24"/>
      <c r="AZ118" s="24"/>
      <c r="BA118" s="24"/>
      <c r="BB118" s="24"/>
      <c r="BC118" s="24"/>
      <c r="BD118" s="24"/>
      <c r="BE118" s="24"/>
      <c r="BF118" s="24"/>
      <c r="BG118" s="24"/>
      <c r="BH118" s="24"/>
      <c r="BI118" s="24"/>
      <c r="BJ118" s="24"/>
      <c r="BK118" s="24"/>
      <c r="BL118" s="24"/>
      <c r="BM118" s="24"/>
      <c r="BN118" s="24"/>
      <c r="BO118" s="24"/>
      <c r="BP118" s="24"/>
      <c r="BQ118" s="24"/>
      <c r="BR118" s="24"/>
      <c r="BS118" s="24"/>
      <c r="BT118" s="24"/>
      <c r="BU118" s="24"/>
      <c r="BV118" s="24"/>
      <c r="BW118" s="24"/>
      <c r="BX118" s="24"/>
      <c r="BY118" s="24"/>
      <c r="BZ118" s="24"/>
      <c r="CA118" s="24"/>
      <c r="CB118" s="24"/>
      <c r="CC118" s="24"/>
      <c r="CD118" s="24"/>
      <c r="CE118" s="24"/>
      <c r="CF118" s="24"/>
      <c r="CG118" s="24"/>
      <c r="CH118" s="24"/>
      <c r="CI118" s="24"/>
      <c r="CJ118" s="24"/>
      <c r="CK118" s="24"/>
      <c r="CL118" s="24"/>
      <c r="CM118" s="24"/>
      <c r="CN118" s="24"/>
      <c r="CO118" s="24"/>
      <c r="CP118" s="24"/>
      <c r="CQ118" s="24"/>
      <c r="CR118" s="24"/>
      <c r="CS118" s="24"/>
      <c r="CT118" s="24"/>
      <c r="CU118" s="24"/>
      <c r="CV118" s="24"/>
      <c r="CW118" s="24"/>
      <c r="CX118" s="24"/>
      <c r="CY118" s="24"/>
      <c r="CZ118" s="24"/>
      <c r="DA118" s="24"/>
      <c r="DB118" s="24"/>
      <c r="DC118" s="24"/>
      <c r="DD118" s="24"/>
      <c r="DE118" s="24"/>
      <c r="DF118" s="24"/>
      <c r="DG118" s="24"/>
      <c r="DH118" s="24"/>
    </row>
    <row r="119" spans="1:112" ht="12.75">
      <c r="A119" s="24"/>
      <c r="B119" s="24"/>
      <c r="C119" s="24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4"/>
      <c r="Z119" s="24"/>
      <c r="AA119" s="24"/>
      <c r="AB119" s="24"/>
      <c r="AC119" s="24"/>
      <c r="AD119" s="24"/>
      <c r="AE119" s="24"/>
      <c r="AF119" s="24"/>
      <c r="AG119" s="24"/>
      <c r="AH119" s="24"/>
      <c r="AI119" s="24"/>
      <c r="AJ119" s="24"/>
      <c r="AK119" s="24"/>
      <c r="AL119" s="24"/>
      <c r="AM119" s="24"/>
      <c r="AN119" s="24"/>
      <c r="AO119" s="24"/>
      <c r="AP119" s="24"/>
      <c r="AQ119" s="24"/>
      <c r="AR119" s="24"/>
      <c r="AS119" s="24"/>
      <c r="AT119" s="24"/>
      <c r="AU119" s="24"/>
      <c r="AV119" s="24"/>
      <c r="AW119" s="24"/>
      <c r="AX119" s="24"/>
      <c r="AY119" s="24"/>
      <c r="AZ119" s="24"/>
      <c r="BA119" s="24"/>
      <c r="BB119" s="24"/>
      <c r="BC119" s="24"/>
      <c r="BD119" s="24"/>
      <c r="BE119" s="24"/>
      <c r="BF119" s="24"/>
      <c r="BG119" s="24"/>
      <c r="BH119" s="24"/>
      <c r="BI119" s="24"/>
      <c r="BJ119" s="24"/>
      <c r="BK119" s="24"/>
      <c r="BL119" s="24"/>
      <c r="BM119" s="24"/>
      <c r="BN119" s="24"/>
      <c r="BO119" s="24"/>
      <c r="BP119" s="24"/>
      <c r="BQ119" s="24"/>
      <c r="BR119" s="24"/>
      <c r="BS119" s="24"/>
      <c r="BT119" s="24"/>
      <c r="BU119" s="24"/>
      <c r="BV119" s="24"/>
      <c r="BW119" s="24"/>
      <c r="BX119" s="24"/>
      <c r="BY119" s="24"/>
      <c r="BZ119" s="24"/>
      <c r="CA119" s="24"/>
      <c r="CB119" s="24"/>
      <c r="CC119" s="24"/>
      <c r="CD119" s="24"/>
      <c r="CE119" s="24"/>
      <c r="CF119" s="24"/>
      <c r="CG119" s="24"/>
      <c r="CH119" s="24"/>
      <c r="CI119" s="24"/>
      <c r="CJ119" s="24"/>
      <c r="CK119" s="24"/>
      <c r="CL119" s="24"/>
      <c r="CM119" s="24"/>
      <c r="CN119" s="24"/>
      <c r="CO119" s="24"/>
      <c r="CP119" s="24"/>
      <c r="CQ119" s="24"/>
      <c r="CR119" s="24"/>
      <c r="CS119" s="24"/>
      <c r="CT119" s="24"/>
      <c r="CU119" s="24"/>
      <c r="CV119" s="24"/>
      <c r="CW119" s="24"/>
      <c r="CX119" s="24"/>
      <c r="CY119" s="24"/>
      <c r="CZ119" s="24"/>
      <c r="DA119" s="24"/>
      <c r="DB119" s="24"/>
      <c r="DC119" s="24"/>
      <c r="DD119" s="24"/>
      <c r="DE119" s="24"/>
      <c r="DF119" s="24"/>
      <c r="DG119" s="24"/>
      <c r="DH119" s="24"/>
    </row>
    <row r="120" spans="1:112" ht="12.75">
      <c r="A120" s="24"/>
      <c r="B120" s="24"/>
      <c r="C120" s="24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4"/>
      <c r="Y120" s="24"/>
      <c r="Z120" s="24"/>
      <c r="AA120" s="24"/>
      <c r="AB120" s="24"/>
      <c r="AC120" s="24"/>
      <c r="AD120" s="24"/>
      <c r="AE120" s="24"/>
      <c r="AF120" s="24"/>
      <c r="AG120" s="24"/>
      <c r="AH120" s="24"/>
      <c r="AI120" s="24"/>
      <c r="AJ120" s="24"/>
      <c r="AK120" s="24"/>
      <c r="AL120" s="24"/>
      <c r="AM120" s="24"/>
      <c r="AN120" s="24"/>
      <c r="AO120" s="24"/>
      <c r="AP120" s="24"/>
      <c r="AQ120" s="24"/>
      <c r="AR120" s="24"/>
      <c r="AS120" s="24"/>
      <c r="AT120" s="24"/>
      <c r="AU120" s="24"/>
      <c r="AV120" s="24"/>
      <c r="AW120" s="24"/>
      <c r="AX120" s="24"/>
      <c r="AY120" s="24"/>
      <c r="AZ120" s="24"/>
      <c r="BA120" s="24"/>
      <c r="BB120" s="24"/>
      <c r="BC120" s="24"/>
      <c r="BD120" s="24"/>
      <c r="BE120" s="24"/>
      <c r="BF120" s="24"/>
      <c r="BG120" s="24"/>
      <c r="BH120" s="24"/>
      <c r="BI120" s="24"/>
      <c r="BJ120" s="24"/>
      <c r="BK120" s="24"/>
      <c r="BL120" s="24"/>
      <c r="BM120" s="24"/>
      <c r="BN120" s="24"/>
      <c r="BO120" s="24"/>
      <c r="BP120" s="24"/>
      <c r="BQ120" s="24"/>
      <c r="BR120" s="24"/>
      <c r="BS120" s="24"/>
      <c r="BT120" s="24"/>
      <c r="BU120" s="24"/>
      <c r="BV120" s="24"/>
      <c r="BW120" s="24"/>
      <c r="BX120" s="24"/>
      <c r="BY120" s="24"/>
      <c r="BZ120" s="24"/>
      <c r="CA120" s="24"/>
      <c r="CB120" s="24"/>
      <c r="CC120" s="24"/>
      <c r="CD120" s="24"/>
      <c r="CE120" s="24"/>
      <c r="CF120" s="24"/>
      <c r="CG120" s="24"/>
      <c r="CH120" s="24"/>
      <c r="CI120" s="24"/>
      <c r="CJ120" s="24"/>
      <c r="CK120" s="24"/>
      <c r="CL120" s="24"/>
      <c r="CM120" s="24"/>
      <c r="CN120" s="24"/>
      <c r="CO120" s="24"/>
      <c r="CP120" s="24"/>
      <c r="CQ120" s="24"/>
      <c r="CR120" s="24"/>
      <c r="CS120" s="24"/>
      <c r="CT120" s="24"/>
      <c r="CU120" s="24"/>
      <c r="CV120" s="24"/>
      <c r="CW120" s="24"/>
      <c r="CX120" s="24"/>
      <c r="CY120" s="24"/>
      <c r="CZ120" s="24"/>
      <c r="DA120" s="24"/>
      <c r="DB120" s="24"/>
      <c r="DC120" s="24"/>
      <c r="DD120" s="24"/>
      <c r="DE120" s="24"/>
      <c r="DF120" s="24"/>
      <c r="DG120" s="24"/>
      <c r="DH120" s="24"/>
    </row>
    <row r="121" spans="1:112" ht="12.75">
      <c r="A121" s="24"/>
      <c r="B121" s="24"/>
      <c r="C121" s="24"/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  <c r="AA121" s="24"/>
      <c r="AB121" s="24"/>
      <c r="AC121" s="24"/>
      <c r="AD121" s="24"/>
      <c r="AE121" s="24"/>
      <c r="AF121" s="24"/>
      <c r="AG121" s="24"/>
      <c r="AH121" s="24"/>
      <c r="AI121" s="24"/>
      <c r="AJ121" s="24"/>
      <c r="AK121" s="24"/>
      <c r="AL121" s="24"/>
      <c r="AM121" s="24"/>
      <c r="AN121" s="24"/>
      <c r="AO121" s="24"/>
      <c r="AP121" s="24"/>
      <c r="AQ121" s="24"/>
      <c r="AR121" s="24"/>
      <c r="AS121" s="24"/>
      <c r="AT121" s="24"/>
      <c r="AU121" s="24"/>
      <c r="AV121" s="24"/>
      <c r="AW121" s="24"/>
      <c r="AX121" s="24"/>
      <c r="AY121" s="24"/>
      <c r="AZ121" s="24"/>
      <c r="BA121" s="24"/>
      <c r="BB121" s="24"/>
      <c r="BC121" s="24"/>
      <c r="BD121" s="24"/>
      <c r="BE121" s="24"/>
      <c r="BF121" s="24"/>
      <c r="BG121" s="24"/>
      <c r="BH121" s="24"/>
      <c r="BI121" s="24"/>
      <c r="BJ121" s="24"/>
      <c r="BK121" s="24"/>
      <c r="BL121" s="24"/>
      <c r="BM121" s="24"/>
      <c r="BN121" s="24"/>
      <c r="BO121" s="24"/>
      <c r="BP121" s="24"/>
      <c r="BQ121" s="24"/>
      <c r="BR121" s="24"/>
      <c r="BS121" s="24"/>
      <c r="BT121" s="24"/>
      <c r="BU121" s="24"/>
      <c r="BV121" s="24"/>
      <c r="BW121" s="24"/>
      <c r="BX121" s="24"/>
      <c r="BY121" s="24"/>
      <c r="BZ121" s="24"/>
      <c r="CA121" s="24"/>
      <c r="CB121" s="24"/>
      <c r="CC121" s="24"/>
      <c r="CD121" s="24"/>
      <c r="CE121" s="24"/>
      <c r="CF121" s="24"/>
      <c r="CG121" s="24"/>
      <c r="CH121" s="24"/>
      <c r="CI121" s="24"/>
      <c r="CJ121" s="24"/>
      <c r="CK121" s="24"/>
      <c r="CL121" s="24"/>
      <c r="CM121" s="24"/>
      <c r="CN121" s="24"/>
      <c r="CO121" s="24"/>
      <c r="CP121" s="24"/>
      <c r="CQ121" s="24"/>
      <c r="CR121" s="24"/>
      <c r="CS121" s="24"/>
      <c r="CT121" s="24"/>
      <c r="CU121" s="24"/>
      <c r="CV121" s="24"/>
      <c r="CW121" s="24"/>
      <c r="CX121" s="24"/>
      <c r="CY121" s="24"/>
      <c r="CZ121" s="24"/>
      <c r="DA121" s="24"/>
      <c r="DB121" s="24"/>
      <c r="DC121" s="24"/>
      <c r="DD121" s="24"/>
      <c r="DE121" s="24"/>
      <c r="DF121" s="24"/>
      <c r="DG121" s="24"/>
      <c r="DH121" s="24"/>
    </row>
    <row r="122" spans="1:112" ht="12.75">
      <c r="A122" s="24"/>
      <c r="B122" s="24"/>
      <c r="C122" s="24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  <c r="AA122" s="24"/>
      <c r="AB122" s="24"/>
      <c r="AC122" s="24"/>
      <c r="AD122" s="24"/>
      <c r="AE122" s="24"/>
      <c r="AF122" s="24"/>
      <c r="AG122" s="24"/>
      <c r="AH122" s="24"/>
      <c r="AI122" s="24"/>
      <c r="AJ122" s="24"/>
      <c r="AK122" s="24"/>
      <c r="AL122" s="24"/>
      <c r="AM122" s="24"/>
      <c r="AN122" s="24"/>
      <c r="AO122" s="24"/>
      <c r="AP122" s="24"/>
      <c r="AQ122" s="24"/>
      <c r="AR122" s="24"/>
      <c r="AS122" s="24"/>
      <c r="AT122" s="24"/>
      <c r="AU122" s="24"/>
      <c r="AV122" s="24"/>
      <c r="AW122" s="24"/>
      <c r="AX122" s="24"/>
      <c r="AY122" s="24"/>
      <c r="AZ122" s="24"/>
      <c r="BA122" s="24"/>
      <c r="BB122" s="24"/>
      <c r="BC122" s="24"/>
      <c r="BD122" s="24"/>
      <c r="BE122" s="24"/>
      <c r="BF122" s="24"/>
      <c r="BG122" s="24"/>
      <c r="BH122" s="24"/>
      <c r="BI122" s="24"/>
      <c r="BJ122" s="24"/>
      <c r="BK122" s="24"/>
      <c r="BL122" s="24"/>
      <c r="BM122" s="24"/>
      <c r="BN122" s="24"/>
      <c r="BO122" s="24"/>
      <c r="BP122" s="24"/>
      <c r="BQ122" s="24"/>
      <c r="BR122" s="24"/>
      <c r="BS122" s="24"/>
      <c r="BT122" s="24"/>
      <c r="BU122" s="24"/>
      <c r="BV122" s="24"/>
      <c r="BW122" s="24"/>
      <c r="BX122" s="24"/>
      <c r="BY122" s="24"/>
      <c r="BZ122" s="24"/>
      <c r="CA122" s="24"/>
      <c r="CB122" s="24"/>
      <c r="CC122" s="24"/>
      <c r="CD122" s="24"/>
      <c r="CE122" s="24"/>
      <c r="CF122" s="24"/>
      <c r="CG122" s="24"/>
      <c r="CH122" s="24"/>
      <c r="CI122" s="24"/>
      <c r="CJ122" s="24"/>
      <c r="CK122" s="24"/>
      <c r="CL122" s="24"/>
      <c r="CM122" s="24"/>
      <c r="CN122" s="24"/>
      <c r="CO122" s="24"/>
      <c r="CP122" s="24"/>
      <c r="CQ122" s="24"/>
      <c r="CR122" s="24"/>
      <c r="CS122" s="24"/>
      <c r="CT122" s="24"/>
      <c r="CU122" s="24"/>
      <c r="CV122" s="24"/>
      <c r="CW122" s="24"/>
      <c r="CX122" s="24"/>
      <c r="CY122" s="24"/>
      <c r="CZ122" s="24"/>
      <c r="DA122" s="24"/>
      <c r="DB122" s="24"/>
      <c r="DC122" s="24"/>
      <c r="DD122" s="24"/>
      <c r="DE122" s="24"/>
      <c r="DF122" s="24"/>
      <c r="DG122" s="24"/>
      <c r="DH122" s="24"/>
    </row>
    <row r="123" spans="1:112" ht="12.75">
      <c r="A123" s="24"/>
      <c r="B123" s="24"/>
      <c r="C123" s="24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4"/>
      <c r="AA123" s="24"/>
      <c r="AB123" s="24"/>
      <c r="AC123" s="24"/>
      <c r="AD123" s="24"/>
      <c r="AE123" s="24"/>
      <c r="AF123" s="24"/>
      <c r="AG123" s="24"/>
      <c r="AH123" s="24"/>
      <c r="AI123" s="24"/>
      <c r="AJ123" s="24"/>
      <c r="AK123" s="24"/>
      <c r="AL123" s="24"/>
      <c r="AM123" s="24"/>
      <c r="AN123" s="24"/>
      <c r="AO123" s="24"/>
      <c r="AP123" s="24"/>
      <c r="AQ123" s="24"/>
      <c r="AR123" s="24"/>
      <c r="AS123" s="24"/>
      <c r="AT123" s="24"/>
      <c r="AU123" s="24"/>
      <c r="AV123" s="24"/>
      <c r="AW123" s="24"/>
      <c r="AX123" s="24"/>
      <c r="AY123" s="24"/>
      <c r="AZ123" s="24"/>
      <c r="BA123" s="24"/>
      <c r="BB123" s="24"/>
      <c r="BC123" s="24"/>
      <c r="BD123" s="24"/>
      <c r="BE123" s="24"/>
      <c r="BF123" s="24"/>
      <c r="BG123" s="24"/>
      <c r="BH123" s="24"/>
      <c r="BI123" s="24"/>
      <c r="BJ123" s="24"/>
      <c r="BK123" s="24"/>
      <c r="BL123" s="24"/>
      <c r="BM123" s="24"/>
      <c r="BN123" s="24"/>
      <c r="BO123" s="24"/>
      <c r="BP123" s="24"/>
      <c r="BQ123" s="24"/>
      <c r="BR123" s="24"/>
      <c r="BS123" s="24"/>
      <c r="BT123" s="24"/>
      <c r="BU123" s="24"/>
      <c r="BV123" s="24"/>
      <c r="BW123" s="24"/>
      <c r="BX123" s="24"/>
      <c r="BY123" s="24"/>
      <c r="BZ123" s="24"/>
      <c r="CA123" s="24"/>
      <c r="CB123" s="24"/>
      <c r="CC123" s="24"/>
      <c r="CD123" s="24"/>
      <c r="CE123" s="24"/>
      <c r="CF123" s="24"/>
      <c r="CG123" s="24"/>
      <c r="CH123" s="24"/>
      <c r="CI123" s="24"/>
      <c r="CJ123" s="24"/>
      <c r="CK123" s="24"/>
      <c r="CL123" s="24"/>
      <c r="CM123" s="24"/>
      <c r="CN123" s="24"/>
      <c r="CO123" s="24"/>
      <c r="CP123" s="24"/>
      <c r="CQ123" s="24"/>
      <c r="CR123" s="24"/>
      <c r="CS123" s="24"/>
      <c r="CT123" s="24"/>
      <c r="CU123" s="24"/>
      <c r="CV123" s="24"/>
      <c r="CW123" s="24"/>
      <c r="CX123" s="24"/>
      <c r="CY123" s="24"/>
      <c r="CZ123" s="24"/>
      <c r="DA123" s="24"/>
      <c r="DB123" s="24"/>
      <c r="DC123" s="24"/>
      <c r="DD123" s="24"/>
      <c r="DE123" s="24"/>
      <c r="DF123" s="24"/>
      <c r="DG123" s="24"/>
      <c r="DH123" s="24"/>
    </row>
    <row r="124" spans="1:112" ht="12.75">
      <c r="A124" s="24"/>
      <c r="B124" s="24"/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  <c r="AA124" s="24"/>
      <c r="AB124" s="24"/>
      <c r="AC124" s="24"/>
      <c r="AD124" s="24"/>
      <c r="AE124" s="24"/>
      <c r="AF124" s="24"/>
      <c r="AG124" s="24"/>
      <c r="AH124" s="24"/>
      <c r="AI124" s="24"/>
      <c r="AJ124" s="24"/>
      <c r="AK124" s="24"/>
      <c r="AL124" s="24"/>
      <c r="AM124" s="24"/>
      <c r="AN124" s="24"/>
      <c r="AO124" s="24"/>
      <c r="AP124" s="24"/>
      <c r="AQ124" s="24"/>
      <c r="AR124" s="24"/>
      <c r="AS124" s="24"/>
      <c r="AT124" s="24"/>
      <c r="AU124" s="24"/>
      <c r="AV124" s="24"/>
      <c r="AW124" s="24"/>
      <c r="AX124" s="24"/>
      <c r="AY124" s="24"/>
      <c r="AZ124" s="24"/>
      <c r="BA124" s="24"/>
      <c r="BB124" s="24"/>
      <c r="BC124" s="24"/>
      <c r="BD124" s="24"/>
      <c r="BE124" s="24"/>
      <c r="BF124" s="24"/>
      <c r="BG124" s="24"/>
      <c r="BH124" s="24"/>
      <c r="BI124" s="24"/>
      <c r="BJ124" s="24"/>
      <c r="BK124" s="24"/>
      <c r="BL124" s="24"/>
      <c r="BM124" s="24"/>
      <c r="BN124" s="24"/>
      <c r="BO124" s="24"/>
      <c r="BP124" s="24"/>
      <c r="BQ124" s="24"/>
      <c r="BR124" s="24"/>
      <c r="BS124" s="24"/>
      <c r="BT124" s="24"/>
      <c r="BU124" s="24"/>
      <c r="BV124" s="24"/>
      <c r="BW124" s="24"/>
      <c r="BX124" s="24"/>
      <c r="BY124" s="24"/>
      <c r="BZ124" s="24"/>
      <c r="CA124" s="24"/>
      <c r="CB124" s="24"/>
      <c r="CC124" s="24"/>
      <c r="CD124" s="24"/>
      <c r="CE124" s="24"/>
      <c r="CF124" s="24"/>
      <c r="CG124" s="24"/>
      <c r="CH124" s="24"/>
      <c r="CI124" s="24"/>
      <c r="CJ124" s="24"/>
      <c r="CK124" s="24"/>
      <c r="CL124" s="24"/>
      <c r="CM124" s="24"/>
      <c r="CN124" s="24"/>
      <c r="CO124" s="24"/>
      <c r="CP124" s="24"/>
      <c r="CQ124" s="24"/>
      <c r="CR124" s="24"/>
      <c r="CS124" s="24"/>
      <c r="CT124" s="24"/>
      <c r="CU124" s="24"/>
      <c r="CV124" s="24"/>
      <c r="CW124" s="24"/>
      <c r="CX124" s="24"/>
      <c r="CY124" s="24"/>
      <c r="CZ124" s="24"/>
      <c r="DA124" s="24"/>
      <c r="DB124" s="24"/>
      <c r="DC124" s="24"/>
      <c r="DD124" s="24"/>
      <c r="DE124" s="24"/>
      <c r="DF124" s="24"/>
      <c r="DG124" s="24"/>
      <c r="DH124" s="24"/>
    </row>
    <row r="125" spans="1:112" ht="12.75">
      <c r="A125" s="24"/>
      <c r="B125" s="24"/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  <c r="AA125" s="24"/>
      <c r="AB125" s="24"/>
      <c r="AC125" s="24"/>
      <c r="AD125" s="24"/>
      <c r="AE125" s="24"/>
      <c r="AF125" s="24"/>
      <c r="AG125" s="24"/>
      <c r="AH125" s="24"/>
      <c r="AI125" s="24"/>
      <c r="AJ125" s="24"/>
      <c r="AK125" s="24"/>
      <c r="AL125" s="24"/>
      <c r="AM125" s="24"/>
      <c r="AN125" s="24"/>
      <c r="AO125" s="24"/>
      <c r="AP125" s="24"/>
      <c r="AQ125" s="24"/>
      <c r="AR125" s="24"/>
      <c r="AS125" s="24"/>
      <c r="AT125" s="24"/>
      <c r="AU125" s="24"/>
      <c r="AV125" s="24"/>
      <c r="AW125" s="24"/>
      <c r="AX125" s="24"/>
      <c r="AY125" s="24"/>
      <c r="AZ125" s="24"/>
      <c r="BA125" s="24"/>
      <c r="BB125" s="24"/>
      <c r="BC125" s="24"/>
      <c r="BD125" s="24"/>
      <c r="BE125" s="24"/>
      <c r="BF125" s="24"/>
      <c r="BG125" s="24"/>
      <c r="BH125" s="24"/>
      <c r="BI125" s="24"/>
      <c r="BJ125" s="24"/>
      <c r="BK125" s="24"/>
      <c r="BL125" s="24"/>
      <c r="BM125" s="24"/>
      <c r="BN125" s="24"/>
      <c r="BO125" s="24"/>
      <c r="BP125" s="24"/>
      <c r="BQ125" s="24"/>
      <c r="BR125" s="24"/>
      <c r="BS125" s="24"/>
      <c r="BT125" s="24"/>
      <c r="BU125" s="24"/>
      <c r="BV125" s="24"/>
      <c r="BW125" s="24"/>
      <c r="BX125" s="24"/>
      <c r="BY125" s="24"/>
      <c r="BZ125" s="24"/>
      <c r="CA125" s="24"/>
      <c r="CB125" s="24"/>
      <c r="CC125" s="24"/>
      <c r="CD125" s="24"/>
      <c r="CE125" s="24"/>
      <c r="CF125" s="24"/>
      <c r="CG125" s="24"/>
      <c r="CH125" s="24"/>
      <c r="CI125" s="24"/>
      <c r="CJ125" s="24"/>
      <c r="CK125" s="24"/>
      <c r="CL125" s="24"/>
      <c r="CM125" s="24"/>
      <c r="CN125" s="24"/>
      <c r="CO125" s="24"/>
      <c r="CP125" s="24"/>
      <c r="CQ125" s="24"/>
      <c r="CR125" s="24"/>
      <c r="CS125" s="24"/>
      <c r="CT125" s="24"/>
      <c r="CU125" s="24"/>
      <c r="CV125" s="24"/>
      <c r="CW125" s="24"/>
      <c r="CX125" s="24"/>
      <c r="CY125" s="24"/>
      <c r="CZ125" s="24"/>
      <c r="DA125" s="24"/>
      <c r="DB125" s="24"/>
      <c r="DC125" s="24"/>
      <c r="DD125" s="24"/>
      <c r="DE125" s="24"/>
      <c r="DF125" s="24"/>
      <c r="DG125" s="24"/>
      <c r="DH125" s="24"/>
    </row>
    <row r="126" spans="1:112" ht="12.75">
      <c r="A126" s="24"/>
      <c r="B126" s="24"/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24"/>
      <c r="AA126" s="24"/>
      <c r="AB126" s="24"/>
      <c r="AC126" s="24"/>
      <c r="AD126" s="24"/>
      <c r="AE126" s="24"/>
      <c r="AF126" s="24"/>
      <c r="AG126" s="24"/>
      <c r="AH126" s="24"/>
      <c r="AI126" s="24"/>
      <c r="AJ126" s="24"/>
      <c r="AK126" s="24"/>
      <c r="AL126" s="24"/>
      <c r="AM126" s="24"/>
      <c r="AN126" s="24"/>
      <c r="AO126" s="24"/>
      <c r="AP126" s="24"/>
      <c r="AQ126" s="24"/>
      <c r="AR126" s="24"/>
      <c r="AS126" s="24"/>
      <c r="AT126" s="24"/>
      <c r="AU126" s="24"/>
      <c r="AV126" s="24"/>
      <c r="AW126" s="24"/>
      <c r="AX126" s="24"/>
      <c r="AY126" s="24"/>
      <c r="AZ126" s="24"/>
      <c r="BA126" s="24"/>
      <c r="BB126" s="24"/>
      <c r="BC126" s="24"/>
      <c r="BD126" s="24"/>
      <c r="BE126" s="24"/>
      <c r="BF126" s="24"/>
      <c r="BG126" s="24"/>
      <c r="BH126" s="24"/>
      <c r="BI126" s="24"/>
      <c r="BJ126" s="24"/>
      <c r="BK126" s="24"/>
      <c r="BL126" s="24"/>
      <c r="BM126" s="24"/>
      <c r="BN126" s="24"/>
      <c r="BO126" s="24"/>
      <c r="BP126" s="24"/>
      <c r="BQ126" s="24"/>
      <c r="BR126" s="24"/>
      <c r="BS126" s="24"/>
      <c r="BT126" s="24"/>
      <c r="BU126" s="24"/>
      <c r="BV126" s="24"/>
      <c r="BW126" s="24"/>
      <c r="BX126" s="24"/>
      <c r="BY126" s="24"/>
      <c r="BZ126" s="24"/>
      <c r="CA126" s="24"/>
      <c r="CB126" s="24"/>
      <c r="CC126" s="24"/>
      <c r="CD126" s="24"/>
      <c r="CE126" s="24"/>
      <c r="CF126" s="24"/>
      <c r="CG126" s="24"/>
      <c r="CH126" s="24"/>
      <c r="CI126" s="24"/>
      <c r="CJ126" s="24"/>
      <c r="CK126" s="24"/>
      <c r="CL126" s="24"/>
      <c r="CM126" s="24"/>
      <c r="CN126" s="24"/>
      <c r="CO126" s="24"/>
      <c r="CP126" s="24"/>
      <c r="CQ126" s="24"/>
      <c r="CR126" s="24"/>
      <c r="CS126" s="24"/>
      <c r="CT126" s="24"/>
      <c r="CU126" s="24"/>
      <c r="CV126" s="24"/>
      <c r="CW126" s="24"/>
      <c r="CX126" s="24"/>
      <c r="CY126" s="24"/>
      <c r="CZ126" s="24"/>
      <c r="DA126" s="24"/>
      <c r="DB126" s="24"/>
      <c r="DC126" s="24"/>
      <c r="DD126" s="24"/>
      <c r="DE126" s="24"/>
      <c r="DF126" s="24"/>
      <c r="DG126" s="24"/>
      <c r="DH126" s="24"/>
    </row>
    <row r="127" spans="1:112" ht="12.75">
      <c r="A127" s="24"/>
      <c r="B127" s="24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  <c r="AE127" s="24"/>
      <c r="AF127" s="24"/>
      <c r="AG127" s="24"/>
      <c r="AH127" s="24"/>
      <c r="AI127" s="24"/>
      <c r="AJ127" s="24"/>
      <c r="AK127" s="24"/>
      <c r="AL127" s="24"/>
      <c r="AM127" s="24"/>
      <c r="AN127" s="24"/>
      <c r="AO127" s="24"/>
      <c r="AP127" s="24"/>
      <c r="AQ127" s="24"/>
      <c r="AR127" s="24"/>
      <c r="AS127" s="24"/>
      <c r="AT127" s="24"/>
      <c r="AU127" s="24"/>
      <c r="AV127" s="24"/>
      <c r="AW127" s="24"/>
      <c r="AX127" s="24"/>
      <c r="AY127" s="24"/>
      <c r="AZ127" s="24"/>
      <c r="BA127" s="24"/>
      <c r="BB127" s="24"/>
      <c r="BC127" s="24"/>
      <c r="BD127" s="24"/>
      <c r="BE127" s="24"/>
      <c r="BF127" s="24"/>
      <c r="BG127" s="24"/>
      <c r="BH127" s="24"/>
      <c r="BI127" s="24"/>
      <c r="BJ127" s="24"/>
      <c r="BK127" s="24"/>
      <c r="BL127" s="24"/>
      <c r="BM127" s="24"/>
      <c r="BN127" s="24"/>
      <c r="BO127" s="24"/>
      <c r="BP127" s="24"/>
      <c r="BQ127" s="24"/>
      <c r="BR127" s="24"/>
      <c r="BS127" s="24"/>
      <c r="BT127" s="24"/>
      <c r="BU127" s="24"/>
      <c r="BV127" s="24"/>
      <c r="BW127" s="24"/>
      <c r="BX127" s="24"/>
      <c r="BY127" s="24"/>
      <c r="BZ127" s="24"/>
      <c r="CA127" s="24"/>
      <c r="CB127" s="24"/>
      <c r="CC127" s="24"/>
      <c r="CD127" s="24"/>
      <c r="CE127" s="24"/>
      <c r="CF127" s="24"/>
      <c r="CG127" s="24"/>
      <c r="CH127" s="24"/>
      <c r="CI127" s="24"/>
      <c r="CJ127" s="24"/>
      <c r="CK127" s="24"/>
      <c r="CL127" s="24"/>
      <c r="CM127" s="24"/>
      <c r="CN127" s="24"/>
      <c r="CO127" s="24"/>
      <c r="CP127" s="24"/>
      <c r="CQ127" s="24"/>
      <c r="CR127" s="24"/>
      <c r="CS127" s="24"/>
      <c r="CT127" s="24"/>
      <c r="CU127" s="24"/>
      <c r="CV127" s="24"/>
      <c r="CW127" s="24"/>
      <c r="CX127" s="24"/>
      <c r="CY127" s="24"/>
      <c r="CZ127" s="24"/>
      <c r="DA127" s="24"/>
      <c r="DB127" s="24"/>
      <c r="DC127" s="24"/>
      <c r="DD127" s="24"/>
      <c r="DE127" s="24"/>
      <c r="DF127" s="24"/>
      <c r="DG127" s="24"/>
      <c r="DH127" s="24"/>
    </row>
    <row r="128" spans="1:112" ht="12.75">
      <c r="A128" s="24"/>
      <c r="B128" s="24"/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  <c r="AA128" s="24"/>
      <c r="AB128" s="24"/>
      <c r="AC128" s="24"/>
      <c r="AD128" s="24"/>
      <c r="AE128" s="24"/>
      <c r="AF128" s="24"/>
      <c r="AG128" s="24"/>
      <c r="AH128" s="24"/>
      <c r="AI128" s="24"/>
      <c r="AJ128" s="24"/>
      <c r="AK128" s="24"/>
      <c r="AL128" s="24"/>
      <c r="AM128" s="24"/>
      <c r="AN128" s="24"/>
      <c r="AO128" s="24"/>
      <c r="AP128" s="24"/>
      <c r="AQ128" s="24"/>
      <c r="AR128" s="24"/>
      <c r="AS128" s="24"/>
      <c r="AT128" s="24"/>
      <c r="AU128" s="24"/>
      <c r="AV128" s="24"/>
      <c r="AW128" s="24"/>
      <c r="AX128" s="24"/>
      <c r="AY128" s="24"/>
      <c r="AZ128" s="24"/>
      <c r="BA128" s="24"/>
      <c r="BB128" s="24"/>
      <c r="BC128" s="24"/>
      <c r="BD128" s="24"/>
      <c r="BE128" s="24"/>
      <c r="BF128" s="24"/>
      <c r="BG128" s="24"/>
      <c r="BH128" s="24"/>
      <c r="BI128" s="24"/>
      <c r="BJ128" s="24"/>
      <c r="BK128" s="24"/>
      <c r="BL128" s="24"/>
      <c r="BM128" s="24"/>
      <c r="BN128" s="24"/>
      <c r="BO128" s="24"/>
      <c r="BP128" s="24"/>
      <c r="BQ128" s="24"/>
      <c r="BR128" s="24"/>
      <c r="BS128" s="24"/>
      <c r="BT128" s="24"/>
      <c r="BU128" s="24"/>
      <c r="BV128" s="24"/>
      <c r="BW128" s="24"/>
      <c r="BX128" s="24"/>
      <c r="BY128" s="24"/>
      <c r="BZ128" s="24"/>
      <c r="CA128" s="24"/>
      <c r="CB128" s="24"/>
      <c r="CC128" s="24"/>
      <c r="CD128" s="24"/>
      <c r="CE128" s="24"/>
      <c r="CF128" s="24"/>
      <c r="CG128" s="24"/>
      <c r="CH128" s="24"/>
      <c r="CI128" s="24"/>
      <c r="CJ128" s="24"/>
      <c r="CK128" s="24"/>
      <c r="CL128" s="24"/>
      <c r="CM128" s="24"/>
      <c r="CN128" s="24"/>
      <c r="CO128" s="24"/>
      <c r="CP128" s="24"/>
      <c r="CQ128" s="24"/>
      <c r="CR128" s="24"/>
      <c r="CS128" s="24"/>
      <c r="CT128" s="24"/>
      <c r="CU128" s="24"/>
      <c r="CV128" s="24"/>
      <c r="CW128" s="24"/>
      <c r="CX128" s="24"/>
      <c r="CY128" s="24"/>
      <c r="CZ128" s="24"/>
      <c r="DA128" s="24"/>
      <c r="DB128" s="24"/>
      <c r="DC128" s="24"/>
      <c r="DD128" s="24"/>
      <c r="DE128" s="24"/>
      <c r="DF128" s="24"/>
      <c r="DG128" s="24"/>
      <c r="DH128" s="24"/>
    </row>
    <row r="129" spans="1:112" ht="12.75">
      <c r="A129" s="24"/>
      <c r="B129" s="24"/>
      <c r="C129" s="24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  <c r="AA129" s="24"/>
      <c r="AB129" s="24"/>
      <c r="AC129" s="24"/>
      <c r="AD129" s="24"/>
      <c r="AE129" s="24"/>
      <c r="AF129" s="24"/>
      <c r="AG129" s="24"/>
      <c r="AH129" s="24"/>
      <c r="AI129" s="24"/>
      <c r="AJ129" s="24"/>
      <c r="AK129" s="24"/>
      <c r="AL129" s="24"/>
      <c r="AM129" s="24"/>
      <c r="AN129" s="24"/>
      <c r="AO129" s="24"/>
      <c r="AP129" s="24"/>
      <c r="AQ129" s="24"/>
      <c r="AR129" s="24"/>
      <c r="AS129" s="24"/>
      <c r="AT129" s="24"/>
      <c r="AU129" s="24"/>
      <c r="AV129" s="24"/>
      <c r="AW129" s="24"/>
      <c r="AX129" s="24"/>
      <c r="AY129" s="24"/>
      <c r="AZ129" s="24"/>
      <c r="BA129" s="24"/>
      <c r="BB129" s="24"/>
      <c r="BC129" s="24"/>
      <c r="BD129" s="24"/>
      <c r="BE129" s="24"/>
      <c r="BF129" s="24"/>
      <c r="BG129" s="24"/>
      <c r="BH129" s="24"/>
      <c r="BI129" s="24"/>
      <c r="BJ129" s="24"/>
      <c r="BK129" s="24"/>
      <c r="BL129" s="24"/>
      <c r="BM129" s="24"/>
      <c r="BN129" s="24"/>
      <c r="BO129" s="24"/>
      <c r="BP129" s="24"/>
      <c r="BQ129" s="24"/>
      <c r="BR129" s="24"/>
      <c r="BS129" s="24"/>
      <c r="BT129" s="24"/>
      <c r="BU129" s="24"/>
      <c r="BV129" s="24"/>
      <c r="BW129" s="24"/>
      <c r="BX129" s="24"/>
      <c r="BY129" s="24"/>
      <c r="BZ129" s="24"/>
      <c r="CA129" s="24"/>
      <c r="CB129" s="24"/>
      <c r="CC129" s="24"/>
      <c r="CD129" s="24"/>
      <c r="CE129" s="24"/>
      <c r="CF129" s="24"/>
      <c r="CG129" s="24"/>
      <c r="CH129" s="24"/>
      <c r="CI129" s="24"/>
      <c r="CJ129" s="24"/>
      <c r="CK129" s="24"/>
      <c r="CL129" s="24"/>
      <c r="CM129" s="24"/>
      <c r="CN129" s="24"/>
      <c r="CO129" s="24"/>
      <c r="CP129" s="24"/>
      <c r="CQ129" s="24"/>
      <c r="CR129" s="24"/>
      <c r="CS129" s="24"/>
      <c r="CT129" s="24"/>
      <c r="CU129" s="24"/>
      <c r="CV129" s="24"/>
      <c r="CW129" s="24"/>
      <c r="CX129" s="24"/>
      <c r="CY129" s="24"/>
      <c r="CZ129" s="24"/>
      <c r="DA129" s="24"/>
      <c r="DB129" s="24"/>
      <c r="DC129" s="24"/>
      <c r="DD129" s="24"/>
      <c r="DE129" s="24"/>
      <c r="DF129" s="24"/>
      <c r="DG129" s="24"/>
      <c r="DH129" s="24"/>
    </row>
    <row r="130" spans="1:112" ht="12.75">
      <c r="A130" s="24"/>
      <c r="B130" s="24"/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  <c r="AA130" s="24"/>
      <c r="AB130" s="24"/>
      <c r="AC130" s="24"/>
      <c r="AD130" s="24"/>
      <c r="AE130" s="24"/>
      <c r="AF130" s="24"/>
      <c r="AG130" s="24"/>
      <c r="AH130" s="24"/>
      <c r="AI130" s="24"/>
      <c r="AJ130" s="24"/>
      <c r="AK130" s="24"/>
      <c r="AL130" s="24"/>
      <c r="AM130" s="24"/>
      <c r="AN130" s="24"/>
      <c r="AO130" s="24"/>
      <c r="AP130" s="24"/>
      <c r="AQ130" s="24"/>
      <c r="AR130" s="24"/>
      <c r="AS130" s="24"/>
      <c r="AT130" s="24"/>
      <c r="AU130" s="24"/>
      <c r="AV130" s="24"/>
      <c r="AW130" s="24"/>
      <c r="AX130" s="24"/>
      <c r="AY130" s="24"/>
      <c r="AZ130" s="24"/>
      <c r="BA130" s="24"/>
      <c r="BB130" s="24"/>
      <c r="BC130" s="24"/>
      <c r="BD130" s="24"/>
      <c r="BE130" s="24"/>
      <c r="BF130" s="24"/>
      <c r="BG130" s="24"/>
      <c r="BH130" s="24"/>
      <c r="BI130" s="24"/>
      <c r="BJ130" s="24"/>
      <c r="BK130" s="24"/>
      <c r="BL130" s="24"/>
      <c r="BM130" s="24"/>
      <c r="BN130" s="24"/>
      <c r="BO130" s="24"/>
      <c r="BP130" s="24"/>
      <c r="BQ130" s="24"/>
      <c r="BR130" s="24"/>
      <c r="BS130" s="24"/>
      <c r="BT130" s="24"/>
      <c r="BU130" s="24"/>
      <c r="BV130" s="24"/>
      <c r="BW130" s="24"/>
      <c r="BX130" s="24"/>
      <c r="BY130" s="24"/>
      <c r="BZ130" s="24"/>
      <c r="CA130" s="24"/>
      <c r="CB130" s="24"/>
      <c r="CC130" s="24"/>
      <c r="CD130" s="24"/>
      <c r="CE130" s="24"/>
      <c r="CF130" s="24"/>
      <c r="CG130" s="24"/>
      <c r="CH130" s="24"/>
      <c r="CI130" s="24"/>
      <c r="CJ130" s="24"/>
      <c r="CK130" s="24"/>
      <c r="CL130" s="24"/>
      <c r="CM130" s="24"/>
      <c r="CN130" s="24"/>
      <c r="CO130" s="24"/>
      <c r="CP130" s="24"/>
      <c r="CQ130" s="24"/>
      <c r="CR130" s="24"/>
      <c r="CS130" s="24"/>
      <c r="CT130" s="24"/>
      <c r="CU130" s="24"/>
      <c r="CV130" s="24"/>
      <c r="CW130" s="24"/>
      <c r="CX130" s="24"/>
      <c r="CY130" s="24"/>
      <c r="CZ130" s="24"/>
      <c r="DA130" s="24"/>
      <c r="DB130" s="24"/>
      <c r="DC130" s="24"/>
      <c r="DD130" s="24"/>
      <c r="DE130" s="24"/>
      <c r="DF130" s="24"/>
      <c r="DG130" s="24"/>
      <c r="DH130" s="24"/>
    </row>
    <row r="131" spans="1:112" ht="12.75">
      <c r="A131" s="24"/>
      <c r="B131" s="24"/>
      <c r="C131" s="24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  <c r="Z131" s="24"/>
      <c r="AA131" s="24"/>
      <c r="AB131" s="24"/>
      <c r="AC131" s="24"/>
      <c r="AD131" s="24"/>
      <c r="AE131" s="24"/>
      <c r="AF131" s="24"/>
      <c r="AG131" s="24"/>
      <c r="AH131" s="24"/>
      <c r="AI131" s="24"/>
      <c r="AJ131" s="24"/>
      <c r="AK131" s="24"/>
      <c r="AL131" s="24"/>
      <c r="AM131" s="24"/>
      <c r="AN131" s="24"/>
      <c r="AO131" s="24"/>
      <c r="AP131" s="24"/>
      <c r="AQ131" s="24"/>
      <c r="AR131" s="24"/>
      <c r="AS131" s="24"/>
      <c r="AT131" s="24"/>
      <c r="AU131" s="24"/>
      <c r="AV131" s="24"/>
      <c r="AW131" s="24"/>
      <c r="AX131" s="24"/>
      <c r="AY131" s="24"/>
      <c r="AZ131" s="24"/>
      <c r="BA131" s="24"/>
      <c r="BB131" s="24"/>
      <c r="BC131" s="24"/>
      <c r="BD131" s="24"/>
      <c r="BE131" s="24"/>
      <c r="BF131" s="24"/>
      <c r="BG131" s="24"/>
      <c r="BH131" s="24"/>
      <c r="BI131" s="24"/>
      <c r="BJ131" s="24"/>
      <c r="BK131" s="24"/>
      <c r="BL131" s="24"/>
      <c r="BM131" s="24"/>
      <c r="BN131" s="24"/>
      <c r="BO131" s="24"/>
      <c r="BP131" s="24"/>
      <c r="BQ131" s="24"/>
      <c r="BR131" s="24"/>
      <c r="BS131" s="24"/>
      <c r="BT131" s="24"/>
      <c r="BU131" s="24"/>
      <c r="BV131" s="24"/>
      <c r="BW131" s="24"/>
      <c r="BX131" s="24"/>
      <c r="BY131" s="24"/>
      <c r="BZ131" s="24"/>
      <c r="CA131" s="24"/>
      <c r="CB131" s="24"/>
      <c r="CC131" s="24"/>
      <c r="CD131" s="24"/>
      <c r="CE131" s="24"/>
      <c r="CF131" s="24"/>
      <c r="CG131" s="24"/>
      <c r="CH131" s="24"/>
      <c r="CI131" s="24"/>
      <c r="CJ131" s="24"/>
      <c r="CK131" s="24"/>
      <c r="CL131" s="24"/>
      <c r="CM131" s="24"/>
      <c r="CN131" s="24"/>
      <c r="CO131" s="24"/>
      <c r="CP131" s="24"/>
      <c r="CQ131" s="24"/>
      <c r="CR131" s="24"/>
      <c r="CS131" s="24"/>
      <c r="CT131" s="24"/>
      <c r="CU131" s="24"/>
      <c r="CV131" s="24"/>
      <c r="CW131" s="24"/>
      <c r="CX131" s="24"/>
      <c r="CY131" s="24"/>
      <c r="CZ131" s="24"/>
      <c r="DA131" s="24"/>
      <c r="DB131" s="24"/>
      <c r="DC131" s="24"/>
      <c r="DD131" s="24"/>
      <c r="DE131" s="24"/>
      <c r="DF131" s="24"/>
      <c r="DG131" s="24"/>
      <c r="DH131" s="24"/>
    </row>
  </sheetData>
  <sheetProtection/>
  <printOptions/>
  <pageMargins left="0.1968503937007874" right="0.1968503937007874" top="0.3937007874015748" bottom="0.3937007874015748" header="0.5118110236220472" footer="0.5118110236220472"/>
  <pageSetup horizontalDpi="120" verticalDpi="120" orientation="portrait" paperSize="8" r:id="rId1"/>
  <headerFooter alignWithMargins="0">
    <oddHeader>&amp;C&amp;A</oddHeader>
    <oddFooter>&amp;CСтр.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ABEFF1"/>
  </sheetPr>
  <dimension ref="A1:U21"/>
  <sheetViews>
    <sheetView showZeros="0" zoomScalePageLayoutView="0" workbookViewId="0" topLeftCell="A1">
      <selection activeCell="F10" sqref="F10"/>
    </sheetView>
  </sheetViews>
  <sheetFormatPr defaultColWidth="9.00390625" defaultRowHeight="12.75"/>
  <cols>
    <col min="1" max="1" width="4.00390625" style="0" customWidth="1"/>
    <col min="2" max="2" width="23.75390625" style="0" customWidth="1"/>
    <col min="3" max="3" width="18.00390625" style="0" customWidth="1"/>
    <col min="4" max="4" width="16.875" style="0" customWidth="1"/>
    <col min="5" max="5" width="6.00390625" style="0" customWidth="1"/>
    <col min="6" max="6" width="4.75390625" style="0" customWidth="1"/>
    <col min="7" max="11" width="3.75390625" style="218" customWidth="1"/>
    <col min="12" max="14" width="5.25390625" style="0" customWidth="1"/>
    <col min="15" max="15" width="6.00390625" style="0" customWidth="1"/>
    <col min="16" max="16" width="6.125" style="0" customWidth="1"/>
    <col min="17" max="17" width="4.625" style="0" customWidth="1"/>
    <col min="18" max="18" width="3.875" style="0" customWidth="1"/>
    <col min="19" max="20" width="6.625" style="0" customWidth="1"/>
    <col min="21" max="21" width="5.875" style="0" customWidth="1"/>
  </cols>
  <sheetData>
    <row r="1" spans="2:13" ht="15.75">
      <c r="B1" s="1" t="s">
        <v>8</v>
      </c>
      <c r="C1" s="1"/>
      <c r="D1" s="1"/>
      <c r="J1"/>
      <c r="K1"/>
      <c r="M1" s="200" t="s">
        <v>9</v>
      </c>
    </row>
    <row r="2" spans="1:18" ht="15.75">
      <c r="A2" t="s">
        <v>144</v>
      </c>
      <c r="K2"/>
      <c r="M2" s="1" t="s">
        <v>11</v>
      </c>
      <c r="R2" s="2" t="e">
        <f>#REF!</f>
        <v>#REF!</v>
      </c>
    </row>
    <row r="3" spans="2:11" ht="12.75">
      <c r="B3" s="198">
        <f ca="1">TODAY()</f>
        <v>43243</v>
      </c>
      <c r="C3" s="198"/>
      <c r="D3" s="15"/>
      <c r="J3"/>
      <c r="K3"/>
    </row>
    <row r="4" spans="10:14" ht="15.75">
      <c r="J4"/>
      <c r="K4"/>
      <c r="N4" s="200" t="str">
        <f>ЕК600!U4</f>
        <v>Лично-командное Первенство Тверской области по судомодельному </v>
      </c>
    </row>
    <row r="5" spans="10:14" ht="15.75">
      <c r="J5"/>
      <c r="K5"/>
      <c r="L5" s="4"/>
      <c r="N5" s="199" t="str">
        <f>ЕК600!U5</f>
        <v>спорту среди школьников.</v>
      </c>
    </row>
    <row r="6" spans="1:7" ht="13.5" thickBot="1">
      <c r="A6" s="19"/>
      <c r="B6" s="197">
        <f ca="1">TODAY()</f>
        <v>43243</v>
      </c>
      <c r="C6" s="197"/>
      <c r="D6" s="19"/>
      <c r="E6" s="19"/>
      <c r="F6" s="202" t="s">
        <v>14</v>
      </c>
      <c r="G6" s="19" t="str">
        <f>'F1-Е'!$G$8</f>
        <v>Тверь</v>
      </c>
    </row>
    <row r="7" spans="1:21" ht="23.25" customHeight="1" thickTop="1">
      <c r="A7" s="318" t="s">
        <v>171</v>
      </c>
      <c r="B7" s="321" t="s">
        <v>101</v>
      </c>
      <c r="C7" s="321" t="s">
        <v>6</v>
      </c>
      <c r="D7" s="321" t="s">
        <v>2</v>
      </c>
      <c r="E7" s="318" t="s">
        <v>172</v>
      </c>
      <c r="F7" s="356" t="s">
        <v>173</v>
      </c>
      <c r="G7" s="353" t="s">
        <v>153</v>
      </c>
      <c r="H7" s="354"/>
      <c r="I7" s="354"/>
      <c r="J7" s="354"/>
      <c r="K7" s="355"/>
      <c r="L7" s="353" t="s">
        <v>175</v>
      </c>
      <c r="M7" s="354"/>
      <c r="N7" s="355"/>
      <c r="O7" s="364" t="s">
        <v>174</v>
      </c>
      <c r="P7" s="317" t="s">
        <v>77</v>
      </c>
      <c r="Q7" s="305" t="s">
        <v>159</v>
      </c>
      <c r="R7" s="317" t="s">
        <v>160</v>
      </c>
      <c r="S7" s="317" t="s">
        <v>161</v>
      </c>
      <c r="T7" s="317" t="s">
        <v>176</v>
      </c>
      <c r="U7" s="317" t="s">
        <v>177</v>
      </c>
    </row>
    <row r="8" spans="1:21" ht="90.75" customHeight="1">
      <c r="A8" s="319"/>
      <c r="B8" s="322"/>
      <c r="C8" s="322"/>
      <c r="D8" s="322"/>
      <c r="E8" s="319"/>
      <c r="F8" s="357"/>
      <c r="G8" s="365" t="s">
        <v>136</v>
      </c>
      <c r="H8" s="368" t="s">
        <v>154</v>
      </c>
      <c r="I8" s="368" t="s">
        <v>138</v>
      </c>
      <c r="J8" s="366" t="s">
        <v>139</v>
      </c>
      <c r="K8" s="359" t="s">
        <v>155</v>
      </c>
      <c r="L8" s="361" t="s">
        <v>54</v>
      </c>
      <c r="M8" s="362"/>
      <c r="N8" s="363"/>
      <c r="O8" s="311"/>
      <c r="P8" s="313"/>
      <c r="Q8" s="306"/>
      <c r="R8" s="313"/>
      <c r="S8" s="313"/>
      <c r="T8" s="313"/>
      <c r="U8" s="313"/>
    </row>
    <row r="9" spans="1:21" ht="13.5" thickBot="1">
      <c r="A9" s="320"/>
      <c r="B9" s="323"/>
      <c r="C9" s="323"/>
      <c r="D9" s="323"/>
      <c r="E9" s="320"/>
      <c r="F9" s="358"/>
      <c r="G9" s="326"/>
      <c r="H9" s="307"/>
      <c r="I9" s="307"/>
      <c r="J9" s="367"/>
      <c r="K9" s="360"/>
      <c r="L9" s="227">
        <v>1</v>
      </c>
      <c r="M9" s="196">
        <v>2</v>
      </c>
      <c r="N9" s="228">
        <v>3</v>
      </c>
      <c r="O9" s="312"/>
      <c r="P9" s="314"/>
      <c r="Q9" s="307"/>
      <c r="R9" s="314"/>
      <c r="S9" s="314"/>
      <c r="T9" s="314"/>
      <c r="U9" s="314"/>
    </row>
    <row r="10" spans="1:21" ht="13.5" thickTop="1">
      <c r="A10" s="149">
        <v>1</v>
      </c>
      <c r="B10" s="184" t="str">
        <f>IF(ISERROR(VLOOKUP($A10,#REF!,8,FALSE))=TRUE," ",VLOOKUP($A10,#REF!,8,FALSE))</f>
        <v> </v>
      </c>
      <c r="C10" s="184" t="str">
        <f>IF(ISERROR(VLOOKUP($B10,#REF!,2,FALSE))=TRUE," ",IF(VLOOKUP($B10,#REF!,3,FALSE)=0,"б/р",VLOOKUP($B10,#REF!,2,FALSE)))</f>
        <v> </v>
      </c>
      <c r="D10" s="184" t="str">
        <f>IF(ISERROR(VLOOKUP($B10,#REF!,11,FALSE))=TRUE," ",VLOOKUP($B10,#REF!,11,FALSE))</f>
        <v> </v>
      </c>
      <c r="E10" s="149" t="str">
        <f>IF(ISERROR(VLOOKUP($B10,#REF!,3,FALSE))=TRUE," ",VLOOKUP($B10,#REF!,3,FALSE))</f>
        <v> </v>
      </c>
      <c r="F10" s="114"/>
      <c r="G10" s="224">
        <f>IF(ISERROR(VLOOKUP($A10,'СтендF2-B'!$A$7:$Y$28,22,FALSE))=TRUE,0,VLOOKUP($A10,'СтендF2-B'!$A$7:$Y$28,22,FALSE))</f>
        <v>0</v>
      </c>
      <c r="H10" s="183">
        <f>IF(ISERROR(VLOOKUP($A10,'СтендF2-B'!$A$7:$Y$28,23,FALSE))=TRUE,0,VLOOKUP($A10,'СтендF2-B'!$A$7:$Y$28,23,FALSE))</f>
        <v>0</v>
      </c>
      <c r="I10" s="183">
        <f>IF(ISERROR(VLOOKUP($A10,'СтендF2-B'!$A$7:$Y$28,24,FALSE))=TRUE,0,VLOOKUP($A10,'СтендF2-B'!$A$7:$Y$28,24,FALSE))</f>
        <v>0</v>
      </c>
      <c r="J10" s="225">
        <f>IF(ISERROR(VLOOKUP($A10,'СтендF2-B'!$A$7:$Y$28,25,FALSE))=TRUE,0,VLOOKUP($A10,'СтендF2-B'!$A$7:$Y$28,25,FALSE))</f>
        <v>0</v>
      </c>
      <c r="K10" s="226">
        <f>SUM(G10:J10)</f>
        <v>0</v>
      </c>
      <c r="L10" s="203">
        <f>'F2-B-Старт'!E32</f>
        <v>0</v>
      </c>
      <c r="M10" s="149">
        <f>'F2-B-Старт'!F32</f>
        <v>0</v>
      </c>
      <c r="N10" s="115">
        <f>'F2-B-Старт'!G32</f>
        <v>0</v>
      </c>
      <c r="O10" s="117">
        <f>SUM(L10+M10+N10)/3</f>
        <v>0</v>
      </c>
      <c r="P10" s="149">
        <f>SUM(K10+O10)</f>
        <v>0</v>
      </c>
      <c r="Q10" s="149"/>
      <c r="R10" s="149">
        <f>IF(ISERROR(VLOOKUP($B10,#REF!,14,FALSE))=TRUE,0,IF(VLOOKUP($B10,#REF!,14,FALSE)&gt;1,VLOOKUP($B10,#REF!,14,FALSE),0))</f>
        <v>0</v>
      </c>
      <c r="S10" s="149">
        <f>IF(R10="л",0,P10)</f>
        <v>0</v>
      </c>
      <c r="T10" s="149">
        <f>IF(ISERROR(SUM(200*S10/MAX($S$10:$S$32)))=TRUE,0,SUM(200*S10/MAX($S$10:$S$32)))</f>
        <v>0</v>
      </c>
      <c r="U10" s="149" t="str">
        <f>IF(AND(K10&gt;=80,O10&gt;=85),1,IF(AND(K10&gt;=75,O10&gt;=80),2,IF(AND(K10&gt;=70,O10&gt;=70),3,IF(AND(K10&gt;=65,O10&gt;=60),"1Ю",IF(AND(K10&gt;=60,O10&gt;=50),"2Ю","---")))))</f>
        <v>---</v>
      </c>
    </row>
    <row r="11" spans="1:21" ht="12.75">
      <c r="A11" s="28">
        <v>2</v>
      </c>
      <c r="B11" s="94" t="str">
        <f>IF(ISERROR(VLOOKUP($A11,#REF!,8,FALSE))=TRUE," ",VLOOKUP($A11,#REF!,8,FALSE))</f>
        <v> </v>
      </c>
      <c r="C11" s="94" t="str">
        <f>IF(ISERROR(VLOOKUP($B11,#REF!,2,FALSE))=TRUE," ",IF(VLOOKUP($B11,#REF!,3,FALSE)=0,"б/р",VLOOKUP($B11,#REF!,2,FALSE)))</f>
        <v> </v>
      </c>
      <c r="D11" s="94" t="str">
        <f>IF(ISERROR(VLOOKUP($B11,#REF!,11,FALSE))=TRUE," ",VLOOKUP($B11,#REF!,11,FALSE))</f>
        <v> </v>
      </c>
      <c r="E11" s="28" t="str">
        <f>IF(ISERROR(VLOOKUP($B11,#REF!,3,FALSE))=TRUE," ",VLOOKUP($B11,#REF!,3,FALSE))</f>
        <v> </v>
      </c>
      <c r="F11" s="69"/>
      <c r="G11" s="221">
        <f>IF(ISERROR(VLOOKUP($A11,'СтендF2-B'!$A$7:$Y$28,22,FALSE))=TRUE,0,VLOOKUP($A11,'СтендF2-B'!$A$7:$Y$28,22,FALSE))</f>
        <v>0</v>
      </c>
      <c r="H11" s="220">
        <f>IF(ISERROR(VLOOKUP($A11,'СтендF2-B'!$A$7:$Y$28,23,FALSE))=TRUE,0,VLOOKUP($A11,'СтендF2-B'!$A$7:$Y$28,23,FALSE))</f>
        <v>0</v>
      </c>
      <c r="I11" s="220">
        <f>IF(ISERROR(VLOOKUP($A11,'СтендF2-B'!$A$7:$Y$28,24,FALSE))=TRUE,0,VLOOKUP($A11,'СтендF2-B'!$A$7:$Y$28,24,FALSE))</f>
        <v>0</v>
      </c>
      <c r="J11" s="222">
        <f>IF(ISERROR(VLOOKUP($A11,'СтендF2-B'!$A$7:$Y$28,25,FALSE))=TRUE,0,VLOOKUP($A11,'СтендF2-B'!$A$7:$Y$28,25,FALSE))</f>
        <v>0</v>
      </c>
      <c r="K11" s="223">
        <f aca="true" t="shared" si="0" ref="K11:K19">SUM(G11:J11)</f>
        <v>0</v>
      </c>
      <c r="L11" s="46">
        <f>'F2-B-Старт'!H32</f>
        <v>0</v>
      </c>
      <c r="M11" s="28">
        <f>'F2-B-Старт'!I32</f>
        <v>0</v>
      </c>
      <c r="N11" s="47">
        <f>'F2-B-Старт'!J32</f>
        <v>0</v>
      </c>
      <c r="O11" s="212">
        <f aca="true" t="shared" si="1" ref="O11:O19">SUM(L11+M11+N11)/3</f>
        <v>0</v>
      </c>
      <c r="P11" s="28">
        <f aca="true" t="shared" si="2" ref="P11:P19">SUM(K11+O11)</f>
        <v>0</v>
      </c>
      <c r="Q11" s="28"/>
      <c r="R11" s="28">
        <f>IF(ISERROR(VLOOKUP($B11,#REF!,14,FALSE))=TRUE,0,IF(VLOOKUP($B11,#REF!,14,FALSE)&gt;1,VLOOKUP($B11,#REF!,14,FALSE),0))</f>
        <v>0</v>
      </c>
      <c r="S11" s="28">
        <f aca="true" t="shared" si="3" ref="S11:S19">IF(R11="л",0,P11)</f>
        <v>0</v>
      </c>
      <c r="T11" s="28">
        <f aca="true" t="shared" si="4" ref="T11:T19">IF(ISERROR(SUM(200*S11/MAX($S$10:$S$32)))=TRUE,0,SUM(200*S11/MAX($S$10:$S$32)))</f>
        <v>0</v>
      </c>
      <c r="U11" s="28" t="str">
        <f aca="true" t="shared" si="5" ref="U11:U19">IF(AND(K11&gt;=80,O11&gt;=85),1,IF(AND(K11&gt;=75,O11&gt;=80),2,IF(AND(K11&gt;=70,O11&gt;=70),3,IF(AND(K11&gt;=65,O11&gt;=60),"1Ю",IF(AND(K11&gt;=60,O11&gt;=50),"2Ю","---")))))</f>
        <v>---</v>
      </c>
    </row>
    <row r="12" spans="1:21" ht="12.75">
      <c r="A12" s="28">
        <v>3</v>
      </c>
      <c r="B12" s="94" t="str">
        <f>IF(ISERROR(VLOOKUP($A12,#REF!,8,FALSE))=TRUE," ",VLOOKUP($A12,#REF!,8,FALSE))</f>
        <v> </v>
      </c>
      <c r="C12" s="94" t="str">
        <f>IF(ISERROR(VLOOKUP($B12,#REF!,2,FALSE))=TRUE," ",IF(VLOOKUP($B12,#REF!,3,FALSE)=0,"б/р",VLOOKUP($B12,#REF!,2,FALSE)))</f>
        <v> </v>
      </c>
      <c r="D12" s="94" t="str">
        <f>IF(ISERROR(VLOOKUP($B12,#REF!,11,FALSE))=TRUE," ",VLOOKUP($B12,#REF!,11,FALSE))</f>
        <v> </v>
      </c>
      <c r="E12" s="28" t="str">
        <f>IF(ISERROR(VLOOKUP($B12,#REF!,3,FALSE))=TRUE," ",VLOOKUP($B12,#REF!,3,FALSE))</f>
        <v> </v>
      </c>
      <c r="F12" s="69"/>
      <c r="G12" s="221">
        <f>IF(ISERROR(VLOOKUP($A12,'СтендF2-B'!$A$7:$Y$28,22,FALSE))=TRUE,0,VLOOKUP($A12,'СтендF2-B'!$A$7:$Y$28,22,FALSE))</f>
        <v>0</v>
      </c>
      <c r="H12" s="220">
        <f>IF(ISERROR(VLOOKUP($A12,'СтендF2-B'!$A$7:$Y$28,23,FALSE))=TRUE,0,VLOOKUP($A12,'СтендF2-B'!$A$7:$Y$28,23,FALSE))</f>
        <v>0</v>
      </c>
      <c r="I12" s="220">
        <f>IF(ISERROR(VLOOKUP($A12,'СтендF2-B'!$A$7:$Y$28,24,FALSE))=TRUE,0,VLOOKUP($A12,'СтендF2-B'!$A$7:$Y$28,24,FALSE))</f>
        <v>0</v>
      </c>
      <c r="J12" s="222">
        <f>IF(ISERROR(VLOOKUP($A12,'СтендF2-B'!$A$7:$Y$28,25,FALSE))=TRUE,0,VLOOKUP($A12,'СтендF2-B'!$A$7:$Y$28,25,FALSE))</f>
        <v>0</v>
      </c>
      <c r="K12" s="223">
        <f t="shared" si="0"/>
        <v>0</v>
      </c>
      <c r="L12" s="46">
        <f>'F2-B-Старт'!K32</f>
        <v>0</v>
      </c>
      <c r="M12" s="28">
        <f>'F2-B-Старт'!L32</f>
        <v>0</v>
      </c>
      <c r="N12" s="47">
        <f>'F2-B-Старт'!M32</f>
        <v>0</v>
      </c>
      <c r="O12" s="212">
        <f t="shared" si="1"/>
        <v>0</v>
      </c>
      <c r="P12" s="28">
        <f t="shared" si="2"/>
        <v>0</v>
      </c>
      <c r="Q12" s="28"/>
      <c r="R12" s="28">
        <f>IF(ISERROR(VLOOKUP($B12,#REF!,14,FALSE))=TRUE,0,IF(VLOOKUP($B12,#REF!,14,FALSE)&gt;1,VLOOKUP($B12,#REF!,14,FALSE),0))</f>
        <v>0</v>
      </c>
      <c r="S12" s="28">
        <f t="shared" si="3"/>
        <v>0</v>
      </c>
      <c r="T12" s="28">
        <f t="shared" si="4"/>
        <v>0</v>
      </c>
      <c r="U12" s="28" t="str">
        <f t="shared" si="5"/>
        <v>---</v>
      </c>
    </row>
    <row r="13" spans="1:21" ht="12.75">
      <c r="A13" s="28">
        <v>4</v>
      </c>
      <c r="B13" s="94" t="str">
        <f>IF(ISERROR(VLOOKUP($A13,#REF!,8,FALSE))=TRUE," ",VLOOKUP($A13,#REF!,8,FALSE))</f>
        <v> </v>
      </c>
      <c r="C13" s="94" t="str">
        <f>IF(ISERROR(VLOOKUP($B13,#REF!,2,FALSE))=TRUE," ",IF(VLOOKUP($B13,#REF!,3,FALSE)=0,"б/р",VLOOKUP($B13,#REF!,2,FALSE)))</f>
        <v> </v>
      </c>
      <c r="D13" s="94" t="str">
        <f>IF(ISERROR(VLOOKUP($B13,#REF!,11,FALSE))=TRUE," ",VLOOKUP($B13,#REF!,11,FALSE))</f>
        <v> </v>
      </c>
      <c r="E13" s="28" t="str">
        <f>IF(ISERROR(VLOOKUP($B13,#REF!,3,FALSE))=TRUE," ",VLOOKUP($B13,#REF!,3,FALSE))</f>
        <v> </v>
      </c>
      <c r="F13" s="69"/>
      <c r="G13" s="221">
        <f>IF(ISERROR(VLOOKUP($A13,'СтендF2-B'!$A$7:$Y$28,22,FALSE))=TRUE,0,VLOOKUP($A13,'СтендF2-B'!$A$7:$Y$28,22,FALSE))</f>
        <v>0</v>
      </c>
      <c r="H13" s="220">
        <f>IF(ISERROR(VLOOKUP($A13,'СтендF2-B'!$A$7:$Y$28,23,FALSE))=TRUE,0,VLOOKUP($A13,'СтендF2-B'!$A$7:$Y$28,23,FALSE))</f>
        <v>0</v>
      </c>
      <c r="I13" s="220">
        <f>IF(ISERROR(VLOOKUP($A13,'СтендF2-B'!$A$7:$Y$28,24,FALSE))=TRUE,0,VLOOKUP($A13,'СтендF2-B'!$A$7:$Y$28,24,FALSE))</f>
        <v>0</v>
      </c>
      <c r="J13" s="222">
        <f>IF(ISERROR(VLOOKUP($A13,'СтендF2-B'!$A$7:$Y$28,25,FALSE))=TRUE,0,VLOOKUP($A13,'СтендF2-B'!$A$7:$Y$28,25,FALSE))</f>
        <v>0</v>
      </c>
      <c r="K13" s="223">
        <f t="shared" si="0"/>
        <v>0</v>
      </c>
      <c r="L13" s="46">
        <f>'F2-B-Старт'!N32</f>
        <v>0</v>
      </c>
      <c r="M13" s="28">
        <f>'F2-B-Старт'!O32</f>
        <v>0</v>
      </c>
      <c r="N13" s="47">
        <f>'F2-B-Старт'!P32</f>
        <v>0</v>
      </c>
      <c r="O13" s="212">
        <f t="shared" si="1"/>
        <v>0</v>
      </c>
      <c r="P13" s="28">
        <f t="shared" si="2"/>
        <v>0</v>
      </c>
      <c r="Q13" s="28"/>
      <c r="R13" s="28">
        <f>IF(ISERROR(VLOOKUP($B13,#REF!,14,FALSE))=TRUE,0,IF(VLOOKUP($B13,#REF!,14,FALSE)&gt;1,VLOOKUP($B13,#REF!,14,FALSE),0))</f>
        <v>0</v>
      </c>
      <c r="S13" s="28">
        <f t="shared" si="3"/>
        <v>0</v>
      </c>
      <c r="T13" s="28">
        <f t="shared" si="4"/>
        <v>0</v>
      </c>
      <c r="U13" s="28" t="str">
        <f t="shared" si="5"/>
        <v>---</v>
      </c>
    </row>
    <row r="14" spans="1:21" ht="12.75">
      <c r="A14" s="28">
        <v>5</v>
      </c>
      <c r="B14" s="94" t="str">
        <f>IF(ISERROR(VLOOKUP($A14,#REF!,8,FALSE))=TRUE," ",VLOOKUP($A14,#REF!,8,FALSE))</f>
        <v> </v>
      </c>
      <c r="C14" s="94" t="str">
        <f>IF(ISERROR(VLOOKUP($B14,#REF!,2,FALSE))=TRUE," ",IF(VLOOKUP($B14,#REF!,3,FALSE)=0,"б/р",VLOOKUP($B14,#REF!,2,FALSE)))</f>
        <v> </v>
      </c>
      <c r="D14" s="94" t="str">
        <f>IF(ISERROR(VLOOKUP($B14,#REF!,11,FALSE))=TRUE," ",VLOOKUP($B14,#REF!,11,FALSE))</f>
        <v> </v>
      </c>
      <c r="E14" s="28" t="str">
        <f>IF(ISERROR(VLOOKUP($B14,#REF!,3,FALSE))=TRUE," ",VLOOKUP($B14,#REF!,3,FALSE))</f>
        <v> </v>
      </c>
      <c r="F14" s="69"/>
      <c r="G14" s="221">
        <f>IF(ISERROR(VLOOKUP($A14,'СтендF2-B'!$A$7:$Y$28,22,FALSE))=TRUE,0,VLOOKUP($A14,'СтендF2-B'!$A$7:$Y$28,22,FALSE))</f>
        <v>0</v>
      </c>
      <c r="H14" s="220">
        <f>IF(ISERROR(VLOOKUP($A14,'СтендF2-B'!$A$7:$Y$28,23,FALSE))=TRUE,0,VLOOKUP($A14,'СтендF2-B'!$A$7:$Y$28,23,FALSE))</f>
        <v>0</v>
      </c>
      <c r="I14" s="220">
        <f>IF(ISERROR(VLOOKUP($A14,'СтендF2-B'!$A$7:$Y$28,24,FALSE))=TRUE,0,VLOOKUP($A14,'СтендF2-B'!$A$7:$Y$28,24,FALSE))</f>
        <v>0</v>
      </c>
      <c r="J14" s="222">
        <f>IF(ISERROR(VLOOKUP($A14,'СтендF2-B'!$A$7:$Y$28,25,FALSE))=TRUE,0,VLOOKUP($A14,'СтендF2-B'!$A$7:$Y$28,25,FALSE))</f>
        <v>0</v>
      </c>
      <c r="K14" s="223">
        <f t="shared" si="0"/>
        <v>0</v>
      </c>
      <c r="L14" s="46">
        <f>'F2-B-Старт'!Q32</f>
        <v>0</v>
      </c>
      <c r="M14" s="28">
        <f>'F2-B-Старт'!R32</f>
        <v>0</v>
      </c>
      <c r="N14" s="47">
        <f>'F2-B-Старт'!S32</f>
        <v>0</v>
      </c>
      <c r="O14" s="212">
        <f t="shared" si="1"/>
        <v>0</v>
      </c>
      <c r="P14" s="28">
        <f t="shared" si="2"/>
        <v>0</v>
      </c>
      <c r="Q14" s="28"/>
      <c r="R14" s="28">
        <f>IF(ISERROR(VLOOKUP($B14,#REF!,14,FALSE))=TRUE,0,IF(VLOOKUP($B14,#REF!,14,FALSE)&gt;1,VLOOKUP($B14,#REF!,14,FALSE),0))</f>
        <v>0</v>
      </c>
      <c r="S14" s="28">
        <f t="shared" si="3"/>
        <v>0</v>
      </c>
      <c r="T14" s="28">
        <f t="shared" si="4"/>
        <v>0</v>
      </c>
      <c r="U14" s="28" t="str">
        <f t="shared" si="5"/>
        <v>---</v>
      </c>
    </row>
    <row r="15" spans="1:21" ht="12.75">
      <c r="A15" s="28">
        <v>6</v>
      </c>
      <c r="B15" s="94" t="str">
        <f>IF(ISERROR(VLOOKUP($A15,#REF!,8,FALSE))=TRUE," ",VLOOKUP($A15,#REF!,8,FALSE))</f>
        <v> </v>
      </c>
      <c r="C15" s="94" t="str">
        <f>IF(ISERROR(VLOOKUP($B15,#REF!,2,FALSE))=TRUE," ",IF(VLOOKUP($B15,#REF!,3,FALSE)=0,"б/р",VLOOKUP($B15,#REF!,2,FALSE)))</f>
        <v> </v>
      </c>
      <c r="D15" s="94" t="str">
        <f>IF(ISERROR(VLOOKUP($B15,#REF!,11,FALSE))=TRUE," ",VLOOKUP($B15,#REF!,11,FALSE))</f>
        <v> </v>
      </c>
      <c r="E15" s="28" t="str">
        <f>IF(ISERROR(VLOOKUP($B15,#REF!,3,FALSE))=TRUE," ",VLOOKUP($B15,#REF!,3,FALSE))</f>
        <v> </v>
      </c>
      <c r="F15" s="69"/>
      <c r="G15" s="221">
        <f>IF(ISERROR(VLOOKUP($A15,'СтендF2-B'!$A$7:$Y$28,22,FALSE))=TRUE,0,VLOOKUP($A15,'СтендF2-B'!$A$7:$Y$28,22,FALSE))</f>
        <v>0</v>
      </c>
      <c r="H15" s="220">
        <f>IF(ISERROR(VLOOKUP($A15,'СтендF2-B'!$A$7:$Y$28,23,FALSE))=TRUE,0,VLOOKUP($A15,'СтендF2-B'!$A$7:$Y$28,23,FALSE))</f>
        <v>0</v>
      </c>
      <c r="I15" s="220">
        <f>IF(ISERROR(VLOOKUP($A15,'СтендF2-B'!$A$7:$Y$28,24,FALSE))=TRUE,0,VLOOKUP($A15,'СтендF2-B'!$A$7:$Y$28,24,FALSE))</f>
        <v>0</v>
      </c>
      <c r="J15" s="222">
        <f>IF(ISERROR(VLOOKUP($A15,'СтендF2-B'!$A$7:$Y$28,25,FALSE))=TRUE,0,VLOOKUP($A15,'СтендF2-B'!$A$7:$Y$28,25,FALSE))</f>
        <v>0</v>
      </c>
      <c r="K15" s="223">
        <f t="shared" si="0"/>
        <v>0</v>
      </c>
      <c r="L15" s="46">
        <f>'F2-B-Старт'!T32</f>
        <v>0</v>
      </c>
      <c r="M15" s="28">
        <f>'F2-B-Старт'!U32</f>
        <v>0</v>
      </c>
      <c r="N15" s="47">
        <f>'F2-B-Старт'!V32</f>
        <v>0</v>
      </c>
      <c r="O15" s="212">
        <f t="shared" si="1"/>
        <v>0</v>
      </c>
      <c r="P15" s="28">
        <f t="shared" si="2"/>
        <v>0</v>
      </c>
      <c r="Q15" s="28"/>
      <c r="R15" s="28">
        <f>IF(ISERROR(VLOOKUP($B15,#REF!,14,FALSE))=TRUE,0,IF(VLOOKUP($B15,#REF!,14,FALSE)&gt;1,VLOOKUP($B15,#REF!,14,FALSE),0))</f>
        <v>0</v>
      </c>
      <c r="S15" s="28">
        <f t="shared" si="3"/>
        <v>0</v>
      </c>
      <c r="T15" s="28">
        <f t="shared" si="4"/>
        <v>0</v>
      </c>
      <c r="U15" s="28" t="str">
        <f t="shared" si="5"/>
        <v>---</v>
      </c>
    </row>
    <row r="16" spans="1:21" ht="12.75">
      <c r="A16" s="28">
        <v>7</v>
      </c>
      <c r="B16" s="94" t="str">
        <f>IF(ISERROR(VLOOKUP($A16,#REF!,8,FALSE))=TRUE," ",VLOOKUP($A16,#REF!,8,FALSE))</f>
        <v> </v>
      </c>
      <c r="C16" s="94" t="str">
        <f>IF(ISERROR(VLOOKUP($B16,#REF!,2,FALSE))=TRUE," ",IF(VLOOKUP($B16,#REF!,3,FALSE)=0,"б/р",VLOOKUP($B16,#REF!,2,FALSE)))</f>
        <v> </v>
      </c>
      <c r="D16" s="94" t="str">
        <f>IF(ISERROR(VLOOKUP($B16,#REF!,11,FALSE))=TRUE," ",VLOOKUP($B16,#REF!,11,FALSE))</f>
        <v> </v>
      </c>
      <c r="E16" s="28" t="str">
        <f>IF(ISERROR(VLOOKUP($B16,#REF!,3,FALSE))=TRUE," ",VLOOKUP($B16,#REF!,3,FALSE))</f>
        <v> </v>
      </c>
      <c r="F16" s="69"/>
      <c r="G16" s="221">
        <f>IF(ISERROR(VLOOKUP($A16,'СтендF2-B'!$A$7:$Y$28,22,FALSE))=TRUE,0,VLOOKUP($A16,'СтендF2-B'!$A$7:$Y$28,22,FALSE))</f>
        <v>0</v>
      </c>
      <c r="H16" s="220">
        <f>IF(ISERROR(VLOOKUP($A16,'СтендF2-B'!$A$7:$Y$28,23,FALSE))=TRUE,0,VLOOKUP($A16,'СтендF2-B'!$A$7:$Y$28,23,FALSE))</f>
        <v>0</v>
      </c>
      <c r="I16" s="220">
        <f>IF(ISERROR(VLOOKUP($A16,'СтендF2-B'!$A$7:$Y$28,24,FALSE))=TRUE,0,VLOOKUP($A16,'СтендF2-B'!$A$7:$Y$28,24,FALSE))</f>
        <v>0</v>
      </c>
      <c r="J16" s="222">
        <f>IF(ISERROR(VLOOKUP($A16,'СтендF2-B'!$A$7:$Y$28,25,FALSE))=TRUE,0,VLOOKUP($A16,'СтендF2-B'!$A$7:$Y$28,25,FALSE))</f>
        <v>0</v>
      </c>
      <c r="K16" s="223">
        <f t="shared" si="0"/>
        <v>0</v>
      </c>
      <c r="L16" s="46">
        <f>'F2-B-Старт'!W32</f>
        <v>0</v>
      </c>
      <c r="M16" s="28">
        <f>'F2-B-Старт'!X32</f>
        <v>0</v>
      </c>
      <c r="N16" s="47">
        <f>'F2-B-Старт'!Y32</f>
        <v>0</v>
      </c>
      <c r="O16" s="212">
        <f t="shared" si="1"/>
        <v>0</v>
      </c>
      <c r="P16" s="28">
        <f t="shared" si="2"/>
        <v>0</v>
      </c>
      <c r="Q16" s="28"/>
      <c r="R16" s="28">
        <f>IF(ISERROR(VLOOKUP($B16,#REF!,14,FALSE))=TRUE,0,IF(VLOOKUP($B16,#REF!,14,FALSE)&gt;1,VLOOKUP($B16,#REF!,14,FALSE),0))</f>
        <v>0</v>
      </c>
      <c r="S16" s="28">
        <f t="shared" si="3"/>
        <v>0</v>
      </c>
      <c r="T16" s="28">
        <f t="shared" si="4"/>
        <v>0</v>
      </c>
      <c r="U16" s="28" t="str">
        <f t="shared" si="5"/>
        <v>---</v>
      </c>
    </row>
    <row r="17" spans="1:21" ht="12.75">
      <c r="A17" s="28">
        <v>8</v>
      </c>
      <c r="B17" s="94" t="str">
        <f>IF(ISERROR(VLOOKUP($A17,#REF!,8,FALSE))=TRUE," ",VLOOKUP($A17,#REF!,8,FALSE))</f>
        <v> </v>
      </c>
      <c r="C17" s="94" t="str">
        <f>IF(ISERROR(VLOOKUP($B17,#REF!,2,FALSE))=TRUE," ",IF(VLOOKUP($B17,#REF!,3,FALSE)=0,"б/р",VLOOKUP($B17,#REF!,2,FALSE)))</f>
        <v> </v>
      </c>
      <c r="D17" s="94" t="str">
        <f>IF(ISERROR(VLOOKUP($B17,#REF!,11,FALSE))=TRUE," ",VLOOKUP($B17,#REF!,11,FALSE))</f>
        <v> </v>
      </c>
      <c r="E17" s="28" t="str">
        <f>IF(ISERROR(VLOOKUP($B17,#REF!,3,FALSE))=TRUE," ",VLOOKUP($B17,#REF!,3,FALSE))</f>
        <v> </v>
      </c>
      <c r="F17" s="69"/>
      <c r="G17" s="221">
        <f>IF(ISERROR(VLOOKUP($A17,'СтендF2-B'!$A$7:$Y$28,22,FALSE))=TRUE,0,VLOOKUP($A17,'СтендF2-B'!$A$7:$Y$28,22,FALSE))</f>
        <v>0</v>
      </c>
      <c r="H17" s="220">
        <f>IF(ISERROR(VLOOKUP($A17,'СтендF2-B'!$A$7:$Y$28,23,FALSE))=TRUE,0,VLOOKUP($A17,'СтендF2-B'!$A$7:$Y$28,23,FALSE))</f>
        <v>0</v>
      </c>
      <c r="I17" s="220">
        <f>IF(ISERROR(VLOOKUP($A17,'СтендF2-B'!$A$7:$Y$28,24,FALSE))=TRUE,0,VLOOKUP($A17,'СтендF2-B'!$A$7:$Y$28,24,FALSE))</f>
        <v>0</v>
      </c>
      <c r="J17" s="222">
        <f>IF(ISERROR(VLOOKUP($A17,'СтендF2-B'!$A$7:$Y$28,25,FALSE))=TRUE,0,VLOOKUP($A17,'СтендF2-B'!$A$7:$Y$28,25,FALSE))</f>
        <v>0</v>
      </c>
      <c r="K17" s="223">
        <f t="shared" si="0"/>
        <v>0</v>
      </c>
      <c r="L17" s="46">
        <f>'F2-B-Старт'!Z32</f>
        <v>0</v>
      </c>
      <c r="M17" s="28">
        <f>'F2-B-Старт'!AA32</f>
        <v>0</v>
      </c>
      <c r="N17" s="47">
        <f>'F2-B-Старт'!AB32</f>
        <v>0</v>
      </c>
      <c r="O17" s="212">
        <f t="shared" si="1"/>
        <v>0</v>
      </c>
      <c r="P17" s="28">
        <f t="shared" si="2"/>
        <v>0</v>
      </c>
      <c r="Q17" s="28"/>
      <c r="R17" s="28">
        <f>IF(ISERROR(VLOOKUP($B17,#REF!,14,FALSE))=TRUE,0,IF(VLOOKUP($B17,#REF!,14,FALSE)&gt;1,VLOOKUP($B17,#REF!,14,FALSE),0))</f>
        <v>0</v>
      </c>
      <c r="S17" s="28">
        <f t="shared" si="3"/>
        <v>0</v>
      </c>
      <c r="T17" s="28">
        <f t="shared" si="4"/>
        <v>0</v>
      </c>
      <c r="U17" s="28" t="str">
        <f t="shared" si="5"/>
        <v>---</v>
      </c>
    </row>
    <row r="18" spans="1:21" ht="12.75">
      <c r="A18" s="28">
        <v>9</v>
      </c>
      <c r="B18" s="94" t="str">
        <f>IF(ISERROR(VLOOKUP($A18,#REF!,8,FALSE))=TRUE," ",VLOOKUP($A18,#REF!,8,FALSE))</f>
        <v> </v>
      </c>
      <c r="C18" s="94" t="str">
        <f>IF(ISERROR(VLOOKUP($B18,#REF!,2,FALSE))=TRUE," ",IF(VLOOKUP($B18,#REF!,3,FALSE)=0,"б/р",VLOOKUP($B18,#REF!,2,FALSE)))</f>
        <v> </v>
      </c>
      <c r="D18" s="94" t="str">
        <f>IF(ISERROR(VLOOKUP($B18,#REF!,11,FALSE))=TRUE," ",VLOOKUP($B18,#REF!,11,FALSE))</f>
        <v> </v>
      </c>
      <c r="E18" s="28" t="str">
        <f>IF(ISERROR(VLOOKUP($B18,#REF!,3,FALSE))=TRUE," ",VLOOKUP($B18,#REF!,3,FALSE))</f>
        <v> </v>
      </c>
      <c r="F18" s="69"/>
      <c r="G18" s="221">
        <f>IF(ISERROR(VLOOKUP($A18,'СтендF2-B'!$A$7:$Y$28,22,FALSE))=TRUE,0,VLOOKUP($A18,'СтендF2-B'!$A$7:$Y$28,22,FALSE))</f>
        <v>0</v>
      </c>
      <c r="H18" s="220">
        <f>IF(ISERROR(VLOOKUP($A18,'СтендF2-B'!$A$7:$Y$28,23,FALSE))=TRUE,0,VLOOKUP($A18,'СтендF2-B'!$A$7:$Y$28,23,FALSE))</f>
        <v>0</v>
      </c>
      <c r="I18" s="220">
        <f>IF(ISERROR(VLOOKUP($A18,'СтендF2-B'!$A$7:$Y$28,24,FALSE))=TRUE,0,VLOOKUP($A18,'СтендF2-B'!$A$7:$Y$28,24,FALSE))</f>
        <v>0</v>
      </c>
      <c r="J18" s="222">
        <f>IF(ISERROR(VLOOKUP($A18,'СтендF2-B'!$A$7:$Y$28,25,FALSE))=TRUE,0,VLOOKUP($A18,'СтендF2-B'!$A$7:$Y$28,25,FALSE))</f>
        <v>0</v>
      </c>
      <c r="K18" s="223">
        <f t="shared" si="0"/>
        <v>0</v>
      </c>
      <c r="L18" s="46">
        <f>'F2-B-Старт'!AC32</f>
        <v>0</v>
      </c>
      <c r="M18" s="28">
        <f>'F2-B-Старт'!AD32</f>
        <v>0</v>
      </c>
      <c r="N18" s="47">
        <f>'F2-B-Старт'!AE32</f>
        <v>0</v>
      </c>
      <c r="O18" s="212">
        <f t="shared" si="1"/>
        <v>0</v>
      </c>
      <c r="P18" s="28">
        <f t="shared" si="2"/>
        <v>0</v>
      </c>
      <c r="Q18" s="28"/>
      <c r="R18" s="28">
        <f>IF(ISERROR(VLOOKUP($B18,#REF!,14,FALSE))=TRUE,0,IF(VLOOKUP($B18,#REF!,14,FALSE)&gt;1,VLOOKUP($B18,#REF!,14,FALSE),0))</f>
        <v>0</v>
      </c>
      <c r="S18" s="28">
        <f t="shared" si="3"/>
        <v>0</v>
      </c>
      <c r="T18" s="28">
        <f t="shared" si="4"/>
        <v>0</v>
      </c>
      <c r="U18" s="28" t="str">
        <f t="shared" si="5"/>
        <v>---</v>
      </c>
    </row>
    <row r="19" spans="1:21" ht="13.5" thickBot="1">
      <c r="A19" s="84">
        <v>10</v>
      </c>
      <c r="B19" s="95" t="str">
        <f>IF(ISERROR(VLOOKUP($A19,#REF!,8,FALSE))=TRUE," ",VLOOKUP($A19,#REF!,8,FALSE))</f>
        <v> </v>
      </c>
      <c r="C19" s="95" t="str">
        <f>IF(ISERROR(VLOOKUP($B19,#REF!,2,FALSE))=TRUE," ",IF(VLOOKUP($B19,#REF!,3,FALSE)=0,"б/р",VLOOKUP($B19,#REF!,2,FALSE)))</f>
        <v> </v>
      </c>
      <c r="D19" s="95" t="str">
        <f>IF(ISERROR(VLOOKUP($B19,#REF!,11,FALSE))=TRUE," ",VLOOKUP($B19,#REF!,11,FALSE))</f>
        <v> </v>
      </c>
      <c r="E19" s="84" t="str">
        <f>IF(ISERROR(VLOOKUP($B19,#REF!,3,FALSE))=TRUE," ",VLOOKUP($B19,#REF!,3,FALSE))</f>
        <v> </v>
      </c>
      <c r="F19" s="158"/>
      <c r="G19" s="227">
        <f>IF(ISERROR(VLOOKUP($A19,'СтендF2-B'!$A$7:$Y$28,22,FALSE))=TRUE,0,VLOOKUP($A19,'СтендF2-B'!$A$7:$Y$28,22,FALSE))</f>
        <v>0</v>
      </c>
      <c r="H19" s="196">
        <f>IF(ISERROR(VLOOKUP($A19,'СтендF2-B'!$A$7:$Y$28,23,FALSE))=TRUE,0,VLOOKUP($A19,'СтендF2-B'!$A$7:$Y$28,23,FALSE))</f>
        <v>0</v>
      </c>
      <c r="I19" s="196">
        <f>IF(ISERROR(VLOOKUP($A19,'СтендF2-B'!$A$7:$Y$28,24,FALSE))=TRUE,0,VLOOKUP($A19,'СтендF2-B'!$A$7:$Y$28,24,FALSE))</f>
        <v>0</v>
      </c>
      <c r="J19" s="229">
        <f>IF(ISERROR(VLOOKUP($A19,'СтендF2-B'!$A$7:$Y$28,25,FALSE))=TRUE,0,VLOOKUP($A19,'СтендF2-B'!$A$7:$Y$28,25,FALSE))</f>
        <v>0</v>
      </c>
      <c r="K19" s="230">
        <f t="shared" si="0"/>
        <v>0</v>
      </c>
      <c r="L19" s="85">
        <f>'F2-B-Старт'!AF32</f>
        <v>0</v>
      </c>
      <c r="M19" s="84">
        <f>'F2-B-Старт'!AG32</f>
        <v>0</v>
      </c>
      <c r="N19" s="86">
        <f>'F2-B-Старт'!AH32</f>
        <v>0</v>
      </c>
      <c r="O19" s="213">
        <f t="shared" si="1"/>
        <v>0</v>
      </c>
      <c r="P19" s="84">
        <f t="shared" si="2"/>
        <v>0</v>
      </c>
      <c r="Q19" s="84"/>
      <c r="R19" s="84">
        <f>IF(ISERROR(VLOOKUP($B19,#REF!,14,FALSE))=TRUE,0,IF(VLOOKUP($B19,#REF!,14,FALSE)&gt;1,VLOOKUP($B19,#REF!,14,FALSE),0))</f>
        <v>0</v>
      </c>
      <c r="S19" s="84">
        <f t="shared" si="3"/>
        <v>0</v>
      </c>
      <c r="T19" s="84">
        <f t="shared" si="4"/>
        <v>0</v>
      </c>
      <c r="U19" s="84" t="str">
        <f t="shared" si="5"/>
        <v>---</v>
      </c>
    </row>
    <row r="20" ht="13.5" thickTop="1"/>
    <row r="21" spans="4:14" ht="12.75">
      <c r="D21" t="s">
        <v>35</v>
      </c>
      <c r="G21"/>
      <c r="H21"/>
      <c r="I21"/>
      <c r="J21"/>
      <c r="K21"/>
      <c r="N21" t="s">
        <v>36</v>
      </c>
    </row>
  </sheetData>
  <sheetProtection/>
  <mergeCells count="21">
    <mergeCell ref="T7:T9"/>
    <mergeCell ref="J8:J9"/>
    <mergeCell ref="H8:H9"/>
    <mergeCell ref="I8:I9"/>
    <mergeCell ref="A7:A9"/>
    <mergeCell ref="B7:B9"/>
    <mergeCell ref="C7:C9"/>
    <mergeCell ref="D7:D9"/>
    <mergeCell ref="E7:E9"/>
    <mergeCell ref="U7:U9"/>
    <mergeCell ref="Q7:Q9"/>
    <mergeCell ref="S7:S9"/>
    <mergeCell ref="L8:N8"/>
    <mergeCell ref="O7:O9"/>
    <mergeCell ref="G7:K7"/>
    <mergeCell ref="F7:F9"/>
    <mergeCell ref="K8:K9"/>
    <mergeCell ref="P7:P9"/>
    <mergeCell ref="R7:R9"/>
    <mergeCell ref="L7:N7"/>
    <mergeCell ref="G8:G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H146"/>
  <sheetViews>
    <sheetView showGridLines="0" zoomScale="90" zoomScaleNormal="90" zoomScalePageLayoutView="0" workbookViewId="0" topLeftCell="A1">
      <selection activeCell="E18" sqref="E18"/>
    </sheetView>
  </sheetViews>
  <sheetFormatPr defaultColWidth="9.00390625" defaultRowHeight="12.75"/>
  <cols>
    <col min="1" max="1" width="13.375" style="0" customWidth="1"/>
    <col min="2" max="2" width="3.625" style="0" customWidth="1"/>
    <col min="3" max="3" width="4.25390625" style="0" customWidth="1"/>
    <col min="4" max="4" width="6.375" style="0" customWidth="1"/>
    <col min="5" max="28" width="7.125" style="0" customWidth="1"/>
    <col min="29" max="34" width="6.25390625" style="0" customWidth="1"/>
  </cols>
  <sheetData>
    <row r="1" spans="2:112" ht="15.75">
      <c r="B1" s="1" t="s">
        <v>8</v>
      </c>
      <c r="N1" s="200" t="s">
        <v>170</v>
      </c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  <c r="BQ1" s="24"/>
      <c r="BR1" s="24"/>
      <c r="BS1" s="24"/>
      <c r="BT1" s="24"/>
      <c r="BU1" s="24"/>
      <c r="BV1" s="24"/>
      <c r="BW1" s="24"/>
      <c r="BX1" s="24"/>
      <c r="BY1" s="24"/>
      <c r="BZ1" s="24"/>
      <c r="CA1" s="24"/>
      <c r="CB1" s="24"/>
      <c r="CC1" s="24"/>
      <c r="CD1" s="24"/>
      <c r="CE1" s="24"/>
      <c r="CF1" s="24"/>
      <c r="CG1" s="24"/>
      <c r="CH1" s="24"/>
      <c r="CI1" s="24"/>
      <c r="CJ1" s="24"/>
      <c r="CK1" s="24"/>
      <c r="CL1" s="24"/>
      <c r="CM1" s="24"/>
      <c r="CN1" s="24"/>
      <c r="CO1" s="24"/>
      <c r="CP1" s="24"/>
      <c r="CQ1" s="24"/>
      <c r="CR1" s="24"/>
      <c r="CS1" s="24"/>
      <c r="CT1" s="24"/>
      <c r="CU1" s="24"/>
      <c r="CV1" s="24"/>
      <c r="CW1" s="24"/>
      <c r="CX1" s="24"/>
      <c r="CY1" s="24"/>
      <c r="CZ1" s="24"/>
      <c r="DA1" s="24"/>
      <c r="DB1" s="24"/>
      <c r="DC1" s="24"/>
      <c r="DD1" s="24"/>
      <c r="DE1" s="24"/>
      <c r="DF1" s="24"/>
      <c r="DG1" s="24"/>
      <c r="DH1" s="24"/>
    </row>
    <row r="2" spans="1:112" ht="15.75">
      <c r="A2" t="s">
        <v>10</v>
      </c>
      <c r="K2" s="3" t="s">
        <v>11</v>
      </c>
      <c r="R2" s="2" t="e">
        <f>#REF!</f>
        <v>#REF!</v>
      </c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24"/>
      <c r="CX2" s="24"/>
      <c r="CY2" s="24"/>
      <c r="CZ2" s="24"/>
      <c r="DA2" s="24"/>
      <c r="DB2" s="24"/>
      <c r="DC2" s="24"/>
      <c r="DD2" s="24"/>
      <c r="DE2" s="24"/>
      <c r="DF2" s="24"/>
      <c r="DG2" s="24"/>
      <c r="DH2" s="24"/>
    </row>
    <row r="3" spans="1:112" ht="12.75">
      <c r="A3" s="198"/>
      <c r="B3" s="198" t="s">
        <v>145</v>
      </c>
      <c r="C3" s="15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24"/>
      <c r="CS3" s="24"/>
      <c r="CT3" s="24"/>
      <c r="CU3" s="24"/>
      <c r="CV3" s="24"/>
      <c r="CW3" s="24"/>
      <c r="CX3" s="24"/>
      <c r="CY3" s="24"/>
      <c r="CZ3" s="24"/>
      <c r="DA3" s="24"/>
      <c r="DB3" s="24"/>
      <c r="DC3" s="24"/>
      <c r="DD3" s="24"/>
      <c r="DE3" s="24"/>
      <c r="DF3" s="24"/>
      <c r="DG3" s="24"/>
      <c r="DH3" s="24"/>
    </row>
    <row r="4" spans="8:112" ht="15.75">
      <c r="H4" s="2"/>
      <c r="N4" s="200" t="str">
        <f>ЕК600!U4</f>
        <v>Лично-командное Первенство Тверской области по судомодельному </v>
      </c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</row>
    <row r="5" spans="11:112" ht="15.75">
      <c r="K5" s="4"/>
      <c r="N5" s="199" t="str">
        <f>ЕК600!U5</f>
        <v>спорту среди школьников.</v>
      </c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</row>
    <row r="6" spans="24:112" ht="12.75">
      <c r="X6" s="5"/>
      <c r="Y6" s="5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4"/>
      <c r="DD6" s="24"/>
      <c r="DE6" s="24"/>
      <c r="DF6" s="24"/>
      <c r="DG6" s="24"/>
      <c r="DH6" s="24"/>
    </row>
    <row r="7" spans="1:112" ht="13.5" thickBot="1">
      <c r="A7" s="257">
        <f ca="1">TODAY()</f>
        <v>43243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  <c r="CY7" s="24"/>
      <c r="CZ7" s="24"/>
      <c r="DA7" s="24"/>
      <c r="DB7" s="24"/>
      <c r="DC7" s="24"/>
      <c r="DD7" s="24"/>
      <c r="DE7" s="24"/>
      <c r="DF7" s="24"/>
      <c r="DG7" s="24"/>
      <c r="DH7" s="24"/>
    </row>
    <row r="8" spans="1:112" ht="13.5" thickTop="1">
      <c r="A8" s="33" t="s">
        <v>44</v>
      </c>
      <c r="B8" s="96"/>
      <c r="C8" s="96"/>
      <c r="D8" s="96"/>
      <c r="E8" s="79"/>
      <c r="F8" s="153">
        <v>1</v>
      </c>
      <c r="G8" s="81"/>
      <c r="H8" s="116"/>
      <c r="I8" s="78">
        <v>2</v>
      </c>
      <c r="J8" s="78"/>
      <c r="K8" s="79"/>
      <c r="L8" s="38">
        <v>3</v>
      </c>
      <c r="M8" s="81"/>
      <c r="N8" s="116"/>
      <c r="O8" s="78">
        <v>4</v>
      </c>
      <c r="P8" s="78"/>
      <c r="Q8" s="79"/>
      <c r="R8" s="38">
        <v>5</v>
      </c>
      <c r="S8" s="81"/>
      <c r="T8" s="116"/>
      <c r="U8" s="78">
        <v>6</v>
      </c>
      <c r="V8" s="78"/>
      <c r="W8" s="79"/>
      <c r="X8" s="38">
        <v>7</v>
      </c>
      <c r="Y8" s="81"/>
      <c r="Z8" s="116"/>
      <c r="AA8" s="78">
        <v>8</v>
      </c>
      <c r="AB8" s="153"/>
      <c r="AC8" s="113"/>
      <c r="AD8" s="78">
        <v>9</v>
      </c>
      <c r="AE8" s="121"/>
      <c r="AF8" s="113"/>
      <c r="AG8" s="78">
        <v>10</v>
      </c>
      <c r="AH8" s="121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4"/>
      <c r="DB8" s="24"/>
      <c r="DC8" s="24"/>
      <c r="DD8" s="24"/>
      <c r="DE8" s="24"/>
      <c r="DF8" s="24"/>
      <c r="DG8" s="24"/>
      <c r="DH8" s="24"/>
    </row>
    <row r="9" spans="1:112" ht="15">
      <c r="A9" s="33" t="s">
        <v>45</v>
      </c>
      <c r="B9" s="96"/>
      <c r="C9" s="96"/>
      <c r="D9" s="96"/>
      <c r="E9" s="152"/>
      <c r="F9" s="155" t="str">
        <f>IF(ISERROR(VLOOKUP(F8,#REF!,7,FALSE))=TRUE," ",VLOOKUP(F8,#REF!,7,FALSE))</f>
        <v> </v>
      </c>
      <c r="G9" s="121"/>
      <c r="H9" s="114"/>
      <c r="I9" s="155" t="str">
        <f>IF(ISERROR(VLOOKUP(I8,#REF!,7,FALSE))=TRUE," ",VLOOKUP(I8,#REF!,7,FALSE))</f>
        <v> </v>
      </c>
      <c r="J9" s="78"/>
      <c r="K9" s="113"/>
      <c r="L9" s="155" t="str">
        <f>IF(ISERROR(VLOOKUP(L8,#REF!,7,FALSE))=TRUE," ",VLOOKUP(L8,#REF!,7,FALSE))</f>
        <v> </v>
      </c>
      <c r="M9" s="121"/>
      <c r="N9" s="123"/>
      <c r="O9" s="155" t="str">
        <f>IF(ISERROR(VLOOKUP(O8,#REF!,7,FALSE))=TRUE," ",VLOOKUP(O8,#REF!,7,FALSE))</f>
        <v> </v>
      </c>
      <c r="P9" s="78"/>
      <c r="Q9" s="113"/>
      <c r="R9" s="155" t="str">
        <f>IF(ISERROR(VLOOKUP(R8,#REF!,7,FALSE))=TRUE," ",VLOOKUP(R8,#REF!,7,FALSE))</f>
        <v> </v>
      </c>
      <c r="S9" s="121"/>
      <c r="T9" s="114"/>
      <c r="U9" s="155" t="str">
        <f>IF(ISERROR(VLOOKUP(U8,#REF!,7,FALSE))=TRUE," ",VLOOKUP(U8,#REF!,7,FALSE))</f>
        <v> </v>
      </c>
      <c r="V9" s="78"/>
      <c r="W9" s="113"/>
      <c r="X9" s="155" t="str">
        <f>IF(ISERROR(VLOOKUP(X8,#REF!,7,FALSE))=TRUE," ",VLOOKUP(X8,#REF!,7,FALSE))</f>
        <v> </v>
      </c>
      <c r="Y9" s="121"/>
      <c r="Z9" s="114"/>
      <c r="AA9" s="155" t="str">
        <f>IF(ISERROR(VLOOKUP(AA8,#REF!,7,FALSE))=TRUE," ",VLOOKUP(AA8,#REF!,7,FALSE))</f>
        <v> </v>
      </c>
      <c r="AB9" s="78"/>
      <c r="AC9" s="113"/>
      <c r="AD9" s="155" t="str">
        <f>IF(ISERROR(VLOOKUP(AD8,#REF!,7,FALSE))=TRUE," ",VLOOKUP(AD8,#REF!,7,FALSE))</f>
        <v> </v>
      </c>
      <c r="AE9" s="121"/>
      <c r="AF9" s="113"/>
      <c r="AG9" s="155" t="str">
        <f>IF(ISERROR(VLOOKUP(AG8,#REF!,7,FALSE))=TRUE," ",VLOOKUP(AG8,#REF!,7,FALSE))</f>
        <v> </v>
      </c>
      <c r="AH9" s="121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  <c r="DD9" s="24"/>
      <c r="DE9" s="24"/>
      <c r="DF9" s="24"/>
      <c r="DG9" s="24"/>
      <c r="DH9" s="24"/>
    </row>
    <row r="10" spans="1:112" ht="15">
      <c r="A10" s="33" t="s">
        <v>46</v>
      </c>
      <c r="B10" s="96"/>
      <c r="C10" s="96"/>
      <c r="D10" s="96"/>
      <c r="E10" s="113"/>
      <c r="F10" s="154" t="str">
        <f>IF(ISERROR(VLOOKUP(F9,#REF!,2,FALSE))=TRUE," ",VLOOKUP(F9,#REF!,2,FALSE))</f>
        <v> </v>
      </c>
      <c r="G10" s="121"/>
      <c r="H10" s="114"/>
      <c r="I10" s="154" t="str">
        <f>IF(ISERROR(VLOOKUP(I9,#REF!,2,FALSE))=TRUE," ",VLOOKUP(I9,#REF!,2,FALSE))</f>
        <v> </v>
      </c>
      <c r="J10" s="78"/>
      <c r="K10" s="113"/>
      <c r="L10" s="154" t="str">
        <f>IF(ISERROR(VLOOKUP(L9,#REF!,2,FALSE))=TRUE," ",VLOOKUP(L9,#REF!,2,FALSE))</f>
        <v> </v>
      </c>
      <c r="M10" s="121"/>
      <c r="N10" s="114"/>
      <c r="O10" s="154" t="str">
        <f>IF(ISERROR(VLOOKUP(O9,#REF!,2,FALSE))=TRUE," ",VLOOKUP(O9,#REF!,2,FALSE))</f>
        <v> </v>
      </c>
      <c r="P10" s="78"/>
      <c r="Q10" s="113"/>
      <c r="R10" s="154" t="str">
        <f>IF(ISERROR(VLOOKUP(R9,#REF!,2,FALSE))=TRUE," ",VLOOKUP(R9,#REF!,2,FALSE))</f>
        <v> </v>
      </c>
      <c r="S10" s="121"/>
      <c r="T10" s="114"/>
      <c r="U10" s="154" t="str">
        <f>IF(ISERROR(VLOOKUP(U9,#REF!,2,FALSE))=TRUE," ",VLOOKUP(U9,#REF!,2,FALSE))</f>
        <v> </v>
      </c>
      <c r="V10" s="78"/>
      <c r="W10" s="113"/>
      <c r="X10" s="154" t="str">
        <f>IF(ISERROR(VLOOKUP(X9,#REF!,2,FALSE))=TRUE," ",VLOOKUP(X9,#REF!,2,FALSE))</f>
        <v> </v>
      </c>
      <c r="Y10" s="121"/>
      <c r="Z10" s="114"/>
      <c r="AA10" s="154" t="str">
        <f>IF(ISERROR(VLOOKUP(AA9,#REF!,2,FALSE))=TRUE," ",VLOOKUP(AA9,#REF!,2,FALSE))</f>
        <v> </v>
      </c>
      <c r="AB10" s="78"/>
      <c r="AC10" s="113"/>
      <c r="AD10" s="154" t="str">
        <f>IF(ISERROR(VLOOKUP(AD9,#REF!,2,FALSE))=TRUE," ",VLOOKUP(AD9,#REF!,2,FALSE))</f>
        <v> </v>
      </c>
      <c r="AE10" s="121"/>
      <c r="AF10" s="113"/>
      <c r="AG10" s="154" t="str">
        <f>IF(ISERROR(VLOOKUP(AG9,#REF!,2,FALSE))=TRUE," ",VLOOKUP(AG9,#REF!,2,FALSE))</f>
        <v> </v>
      </c>
      <c r="AH10" s="121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</row>
    <row r="11" spans="1:112" ht="12.75">
      <c r="A11" s="33" t="s">
        <v>47</v>
      </c>
      <c r="B11" s="96"/>
      <c r="C11" s="96"/>
      <c r="D11" s="96"/>
      <c r="E11" s="113"/>
      <c r="F11" s="78" t="str">
        <f>IF(ISERROR(VLOOKUP(F9,#REF!,3,FALSE))=TRUE," ",IF(VLOOKUP(F9,#REF!,3,FALSE)=0,"б/р",VLOOKUP(F9,#REF!,3,FALSE)))</f>
        <v> </v>
      </c>
      <c r="G11" s="121"/>
      <c r="H11" s="114"/>
      <c r="I11" s="78" t="str">
        <f>IF(ISERROR(VLOOKUP(I9,#REF!,3,FALSE))=TRUE," ",IF(VLOOKUP(I9,#REF!,3,FALSE)=0,"б/р",VLOOKUP(I9,#REF!,3,FALSE)))</f>
        <v> </v>
      </c>
      <c r="J11" s="78"/>
      <c r="K11" s="113"/>
      <c r="L11" s="78" t="str">
        <f>IF(ISERROR(VLOOKUP(L9,#REF!,3,FALSE))=TRUE," ",IF(VLOOKUP(L9,#REF!,3,FALSE)=0,"б/р",VLOOKUP(L9,#REF!,3,FALSE)))</f>
        <v> </v>
      </c>
      <c r="M11" s="121"/>
      <c r="N11" s="114"/>
      <c r="O11" s="78" t="str">
        <f>IF(ISERROR(VLOOKUP(O9,#REF!,3,FALSE))=TRUE," ",IF(VLOOKUP(O9,#REF!,3,FALSE)=0,"б/р",VLOOKUP(O9,#REF!,3,FALSE)))</f>
        <v> </v>
      </c>
      <c r="P11" s="78"/>
      <c r="Q11" s="113"/>
      <c r="R11" s="78" t="str">
        <f>IF(ISERROR(VLOOKUP(R9,#REF!,3,FALSE))=TRUE," ",IF(VLOOKUP(R9,#REF!,3,FALSE)=0,"б/р",VLOOKUP(R9,#REF!,3,FALSE)))</f>
        <v> </v>
      </c>
      <c r="S11" s="121"/>
      <c r="T11" s="114"/>
      <c r="U11" s="78" t="str">
        <f>IF(ISERROR(VLOOKUP(U9,#REF!,3,FALSE))=TRUE," ",IF(VLOOKUP(U9,#REF!,3,FALSE)=0,"б/р",VLOOKUP(U9,#REF!,3,FALSE)))</f>
        <v> </v>
      </c>
      <c r="V11" s="78"/>
      <c r="W11" s="113"/>
      <c r="X11" s="78" t="str">
        <f>IF(ISERROR(VLOOKUP(X9,#REF!,3,FALSE))=TRUE," ",IF(VLOOKUP(X9,#REF!,3,FALSE)=0,"б/р",VLOOKUP(X9,#REF!,3,FALSE)))</f>
        <v> </v>
      </c>
      <c r="Y11" s="121"/>
      <c r="Z11" s="114"/>
      <c r="AA11" s="78" t="str">
        <f>IF(ISERROR(VLOOKUP(AA9,#REF!,3,FALSE))=TRUE," ",IF(VLOOKUP(AA9,#REF!,3,FALSE)=0,"б/р",VLOOKUP(AA9,#REF!,3,FALSE)))</f>
        <v> </v>
      </c>
      <c r="AB11" s="78"/>
      <c r="AC11" s="113"/>
      <c r="AD11" s="78" t="str">
        <f>IF(ISERROR(VLOOKUP(AD9,#REF!,3,FALSE))=TRUE," ",IF(VLOOKUP(AD9,#REF!,3,FALSE)=0,"б/р",VLOOKUP(AD9,#REF!,3,FALSE)))</f>
        <v> </v>
      </c>
      <c r="AE11" s="121"/>
      <c r="AF11" s="113"/>
      <c r="AG11" s="78" t="str">
        <f>IF(ISERROR(VLOOKUP(AG9,#REF!,3,FALSE))=TRUE," ",IF(VLOOKUP(AG9,#REF!,3,FALSE)=0,"б/р",VLOOKUP(AG9,#REF!,3,FALSE)))</f>
        <v> </v>
      </c>
      <c r="AH11" s="121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4"/>
      <c r="DB11" s="24"/>
      <c r="DC11" s="24"/>
      <c r="DD11" s="24"/>
      <c r="DE11" s="24"/>
      <c r="DF11" s="24"/>
      <c r="DG11" s="24"/>
      <c r="DH11" s="24"/>
    </row>
    <row r="12" spans="1:112" ht="12.75">
      <c r="A12" s="33" t="s">
        <v>48</v>
      </c>
      <c r="B12" s="96"/>
      <c r="C12" s="96"/>
      <c r="D12" s="96"/>
      <c r="E12" s="113"/>
      <c r="F12" s="124"/>
      <c r="G12" s="121"/>
      <c r="H12" s="114"/>
      <c r="I12" s="124"/>
      <c r="J12" s="78"/>
      <c r="K12" s="113"/>
      <c r="L12" s="124"/>
      <c r="M12" s="121"/>
      <c r="N12" s="114"/>
      <c r="O12" s="124"/>
      <c r="P12" s="78"/>
      <c r="Q12" s="113"/>
      <c r="R12" s="124"/>
      <c r="S12" s="121"/>
      <c r="T12" s="114"/>
      <c r="U12" s="124"/>
      <c r="V12" s="78"/>
      <c r="W12" s="113"/>
      <c r="X12" s="124"/>
      <c r="Y12" s="121"/>
      <c r="Z12" s="114"/>
      <c r="AA12" s="124"/>
      <c r="AB12" s="78"/>
      <c r="AC12" s="113"/>
      <c r="AD12" s="124"/>
      <c r="AE12" s="121"/>
      <c r="AF12" s="113"/>
      <c r="AG12" s="124"/>
      <c r="AH12" s="121"/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2"/>
      <c r="BF12" s="62"/>
      <c r="BG12" s="62"/>
      <c r="BH12" s="62"/>
      <c r="BI12" s="62"/>
      <c r="BJ12" s="62"/>
      <c r="BK12" s="62"/>
      <c r="BL12" s="62"/>
      <c r="BM12" s="62"/>
      <c r="BN12" s="62"/>
      <c r="BO12" s="62"/>
      <c r="BP12" s="62"/>
      <c r="BQ12" s="62"/>
      <c r="BR12" s="62"/>
      <c r="BS12" s="62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4"/>
      <c r="DD12" s="24"/>
      <c r="DE12" s="24"/>
      <c r="DF12" s="24"/>
      <c r="DG12" s="24"/>
      <c r="DH12" s="24"/>
    </row>
    <row r="13" spans="1:112" ht="12.75">
      <c r="A13" s="33" t="s">
        <v>49</v>
      </c>
      <c r="B13" s="96"/>
      <c r="C13" s="96"/>
      <c r="D13" s="96"/>
      <c r="E13" s="125">
        <f>IF(ISERROR(VLOOKUP(F9,#REF!,4,FALSE))=TRUE,0,VLOOKUP(F9,#REF!,4,FALSE))</f>
        <v>0</v>
      </c>
      <c r="F13" s="126" t="s">
        <v>50</v>
      </c>
      <c r="G13" s="127">
        <f>IF(ISERROR(VLOOKUP(F9,#REF!,5,FALSE))=TRUE,0,VLOOKUP(F9,#REF!,5,FALSE))</f>
        <v>0</v>
      </c>
      <c r="H13" s="125">
        <f>IF(ISERROR(VLOOKUP(I9,#REF!,4,FALSE))=TRUE,0,VLOOKUP(I9,#REF!,4,FALSE))</f>
        <v>0</v>
      </c>
      <c r="I13" s="126" t="s">
        <v>50</v>
      </c>
      <c r="J13" s="127">
        <f>IF(ISERROR(VLOOKUP(I9,#REF!,5,FALSE))=TRUE,0,VLOOKUP(I9,#REF!,5,FALSE))</f>
        <v>0</v>
      </c>
      <c r="K13" s="125">
        <f>IF(ISERROR(VLOOKUP(L9,#REF!,4,FALSE))=TRUE,0,VLOOKUP(L9,#REF!,4,FALSE))</f>
        <v>0</v>
      </c>
      <c r="L13" s="126" t="s">
        <v>50</v>
      </c>
      <c r="M13" s="127">
        <f>IF(ISERROR(VLOOKUP(L9,#REF!,5,FALSE))=TRUE,0,VLOOKUP(L9,#REF!,5,FALSE))</f>
        <v>0</v>
      </c>
      <c r="N13" s="125">
        <f>IF(ISERROR(VLOOKUP(O9,#REF!,4,FALSE))=TRUE,0,VLOOKUP(O9,#REF!,4,FALSE))</f>
        <v>0</v>
      </c>
      <c r="O13" s="126" t="s">
        <v>50</v>
      </c>
      <c r="P13" s="127">
        <f>IF(ISERROR(VLOOKUP(O9,#REF!,5,FALSE))=TRUE,0,VLOOKUP(O9,#REF!,5,FALSE))</f>
        <v>0</v>
      </c>
      <c r="Q13" s="125">
        <f>IF(ISERROR(VLOOKUP(R9,#REF!,4,FALSE))=TRUE,0,VLOOKUP(R9,#REF!,4,FALSE))</f>
        <v>0</v>
      </c>
      <c r="R13" s="126" t="s">
        <v>50</v>
      </c>
      <c r="S13" s="127">
        <f>IF(ISERROR(VLOOKUP(R9,#REF!,5,FALSE))=TRUE,0,VLOOKUP(R9,#REF!,5,FALSE))</f>
        <v>0</v>
      </c>
      <c r="T13" s="125">
        <f>IF(ISERROR(VLOOKUP(U9,#REF!,4,FALSE))=TRUE,0,VLOOKUP(U9,#REF!,4,FALSE))</f>
        <v>0</v>
      </c>
      <c r="U13" s="126" t="s">
        <v>50</v>
      </c>
      <c r="V13" s="127">
        <f>IF(ISERROR(VLOOKUP(U9,#REF!,5,FALSE))=TRUE,0,VLOOKUP(U9,#REF!,5,FALSE))</f>
        <v>0</v>
      </c>
      <c r="W13" s="125">
        <f>IF(ISERROR(VLOOKUP(X9,#REF!,4,FALSE))=TRUE,0,VLOOKUP(X9,#REF!,4,FALSE))</f>
        <v>0</v>
      </c>
      <c r="X13" s="126" t="s">
        <v>50</v>
      </c>
      <c r="Y13" s="127">
        <f>IF(ISERROR(VLOOKUP(X9,#REF!,5,FALSE))=TRUE,0,VLOOKUP(X9,#REF!,5,FALSE))</f>
        <v>0</v>
      </c>
      <c r="Z13" s="125">
        <f>IF(ISERROR(VLOOKUP(AA9,#REF!,4,FALSE))=TRUE,0,VLOOKUP(AA9,#REF!,4,FALSE))</f>
        <v>0</v>
      </c>
      <c r="AA13" s="126" t="s">
        <v>50</v>
      </c>
      <c r="AB13" s="231">
        <f>IF(ISERROR(VLOOKUP(AA9,#REF!,5,FALSE))=TRUE,0,VLOOKUP(AA9,#REF!,5,FALSE))</f>
        <v>0</v>
      </c>
      <c r="AC13" s="125">
        <f>IF(ISERROR(VLOOKUP(AD9,#REF!,4,FALSE))=TRUE,0,VLOOKUP(AD9,#REF!,4,FALSE))</f>
        <v>0</v>
      </c>
      <c r="AD13" s="126" t="s">
        <v>50</v>
      </c>
      <c r="AE13" s="127">
        <f>IF(ISERROR(VLOOKUP(AD9,#REF!,5,FALSE))=TRUE,0,VLOOKUP(AD9,#REF!,5,FALSE))</f>
        <v>0</v>
      </c>
      <c r="AF13" s="125">
        <f>IF(ISERROR(VLOOKUP(AG9,#REF!,4,FALSE))=TRUE,0,VLOOKUP(AG9,#REF!,4,FALSE))</f>
        <v>0</v>
      </c>
      <c r="AG13" s="126" t="s">
        <v>50</v>
      </c>
      <c r="AH13" s="127">
        <f>IF(ISERROR(VLOOKUP(AG9,#REF!,5,FALSE))=TRUE,0,VLOOKUP(AG9,#REF!,5,FALSE))</f>
        <v>0</v>
      </c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  <c r="DE13" s="24"/>
      <c r="DF13" s="24"/>
      <c r="DG13" s="24"/>
      <c r="DH13" s="24"/>
    </row>
    <row r="14" spans="1:112" ht="12.75">
      <c r="A14" s="33" t="s">
        <v>51</v>
      </c>
      <c r="B14" s="96"/>
      <c r="C14" s="96"/>
      <c r="D14" s="96"/>
      <c r="E14" s="180">
        <f>SUM(E13+200)</f>
        <v>200</v>
      </c>
      <c r="F14" s="181" t="s">
        <v>50</v>
      </c>
      <c r="G14" s="182" t="e">
        <f>LOOKUP(G13,#REF!,#REF!)</f>
        <v>#REF!</v>
      </c>
      <c r="H14" s="180">
        <f>SUM(H13+200)</f>
        <v>200</v>
      </c>
      <c r="I14" s="181" t="s">
        <v>50</v>
      </c>
      <c r="J14" s="182" t="e">
        <f>LOOKUP(J13,#REF!,#REF!)</f>
        <v>#REF!</v>
      </c>
      <c r="K14" s="180">
        <f>SUM(K13+200)</f>
        <v>200</v>
      </c>
      <c r="L14" s="181" t="s">
        <v>50</v>
      </c>
      <c r="M14" s="182" t="e">
        <f>LOOKUP(M13,#REF!,#REF!)</f>
        <v>#REF!</v>
      </c>
      <c r="N14" s="180">
        <f>SUM(N13+200)</f>
        <v>200</v>
      </c>
      <c r="O14" s="181" t="s">
        <v>50</v>
      </c>
      <c r="P14" s="182" t="e">
        <f>LOOKUP(P13,#REF!,#REF!)</f>
        <v>#REF!</v>
      </c>
      <c r="Q14" s="180">
        <f>SUM(Q13+200)</f>
        <v>200</v>
      </c>
      <c r="R14" s="181" t="s">
        <v>50</v>
      </c>
      <c r="S14" s="182" t="e">
        <f>LOOKUP(S13,#REF!,#REF!)</f>
        <v>#REF!</v>
      </c>
      <c r="T14" s="180">
        <f>SUM(T13+200)</f>
        <v>200</v>
      </c>
      <c r="U14" s="181" t="s">
        <v>50</v>
      </c>
      <c r="V14" s="181" t="e">
        <f>LOOKUP(V13,#REF!,#REF!)</f>
        <v>#REF!</v>
      </c>
      <c r="W14" s="180">
        <f>SUM(W13+200)</f>
        <v>200</v>
      </c>
      <c r="X14" s="181" t="s">
        <v>50</v>
      </c>
      <c r="Y14" s="182" t="e">
        <f>LOOKUP(Y13,#REF!,#REF!)</f>
        <v>#REF!</v>
      </c>
      <c r="Z14" s="180">
        <f>SUM(Z13+200)</f>
        <v>200</v>
      </c>
      <c r="AA14" s="181" t="s">
        <v>50</v>
      </c>
      <c r="AB14" s="232" t="e">
        <f>LOOKUP(AB13,#REF!,#REF!)</f>
        <v>#REF!</v>
      </c>
      <c r="AC14" s="180">
        <f>SUM(AC13+200)</f>
        <v>200</v>
      </c>
      <c r="AD14" s="181" t="s">
        <v>50</v>
      </c>
      <c r="AE14" s="182" t="e">
        <f>LOOKUP(AE13,#REF!,#REF!)</f>
        <v>#REF!</v>
      </c>
      <c r="AF14" s="180">
        <f>SUM(AF13+200)</f>
        <v>200</v>
      </c>
      <c r="AG14" s="181" t="s">
        <v>50</v>
      </c>
      <c r="AH14" s="182" t="e">
        <f>LOOKUP(AH13,#REF!,#REF!)</f>
        <v>#REF!</v>
      </c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4"/>
      <c r="DC14" s="24"/>
      <c r="DD14" s="24"/>
      <c r="DE14" s="24"/>
      <c r="DF14" s="24"/>
      <c r="DG14" s="24"/>
      <c r="DH14" s="24"/>
    </row>
    <row r="15" spans="1:112" ht="20.25">
      <c r="A15" s="33" t="s">
        <v>52</v>
      </c>
      <c r="B15" s="96"/>
      <c r="C15" s="96"/>
      <c r="D15" s="96"/>
      <c r="E15" s="113"/>
      <c r="F15" s="242">
        <f>'F2-C-Прот'!$F$10</f>
        <v>0</v>
      </c>
      <c r="G15" s="254"/>
      <c r="H15" s="255"/>
      <c r="I15" s="242">
        <f>'F2-C-Прот'!$F$11</f>
        <v>0</v>
      </c>
      <c r="J15" s="242"/>
      <c r="K15" s="256"/>
      <c r="L15" s="242">
        <f>'F2-C-Прот'!$F$12</f>
        <v>0</v>
      </c>
      <c r="M15" s="254"/>
      <c r="N15" s="255"/>
      <c r="O15" s="242">
        <f>'F2-C-Прот'!$F$13</f>
        <v>0</v>
      </c>
      <c r="P15" s="242"/>
      <c r="Q15" s="256"/>
      <c r="R15" s="242">
        <f>'F2-C-Прот'!$F$14</f>
        <v>0</v>
      </c>
      <c r="S15" s="254"/>
      <c r="T15" s="255"/>
      <c r="U15" s="242">
        <f>'F2-C-Прот'!$F$15</f>
        <v>0</v>
      </c>
      <c r="V15" s="242"/>
      <c r="W15" s="256"/>
      <c r="X15" s="242">
        <f>'F2-C-Прот'!$F$16</f>
        <v>0</v>
      </c>
      <c r="Y15" s="254"/>
      <c r="Z15" s="255"/>
      <c r="AA15" s="242">
        <f>'F2-C-Прот'!$F$17</f>
        <v>0</v>
      </c>
      <c r="AB15" s="242"/>
      <c r="AC15" s="256"/>
      <c r="AD15" s="242">
        <f>'F2-C-Прот'!$F$18</f>
        <v>0</v>
      </c>
      <c r="AE15" s="254"/>
      <c r="AF15" s="256"/>
      <c r="AG15" s="242">
        <f>'F2-C-Прот'!$F$19</f>
        <v>0</v>
      </c>
      <c r="AH15" s="254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4"/>
      <c r="DB15" s="24"/>
      <c r="DC15" s="24"/>
      <c r="DD15" s="24"/>
      <c r="DE15" s="24"/>
      <c r="DF15" s="24"/>
      <c r="DG15" s="24"/>
      <c r="DH15" s="24"/>
    </row>
    <row r="16" spans="1:112" ht="12.75">
      <c r="A16" s="22"/>
      <c r="B16" s="24"/>
      <c r="C16" s="22"/>
      <c r="D16" s="22"/>
      <c r="E16" s="44"/>
      <c r="F16" s="96" t="s">
        <v>54</v>
      </c>
      <c r="G16" s="45"/>
      <c r="H16" s="33"/>
      <c r="I16" s="96" t="s">
        <v>54</v>
      </c>
      <c r="J16" s="96"/>
      <c r="K16" s="44"/>
      <c r="L16" s="96" t="s">
        <v>54</v>
      </c>
      <c r="M16" s="45"/>
      <c r="N16" s="33"/>
      <c r="O16" s="96" t="s">
        <v>54</v>
      </c>
      <c r="P16" s="96"/>
      <c r="Q16" s="44"/>
      <c r="R16" s="96" t="s">
        <v>54</v>
      </c>
      <c r="S16" s="45"/>
      <c r="T16" s="33"/>
      <c r="U16" s="96" t="s">
        <v>54</v>
      </c>
      <c r="V16" s="96"/>
      <c r="W16" s="44"/>
      <c r="X16" s="96" t="s">
        <v>54</v>
      </c>
      <c r="Y16" s="45"/>
      <c r="Z16" s="33"/>
      <c r="AA16" s="96" t="s">
        <v>54</v>
      </c>
      <c r="AB16" s="96"/>
      <c r="AC16" s="44"/>
      <c r="AD16" s="96" t="s">
        <v>54</v>
      </c>
      <c r="AE16" s="45"/>
      <c r="AF16" s="44"/>
      <c r="AG16" s="96" t="s">
        <v>54</v>
      </c>
      <c r="AH16" s="45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/>
      <c r="DB16" s="24"/>
      <c r="DC16" s="24"/>
      <c r="DD16" s="24"/>
      <c r="DE16" s="24"/>
      <c r="DF16" s="24"/>
      <c r="DG16" s="24"/>
      <c r="DH16" s="24"/>
    </row>
    <row r="17" spans="1:112" ht="43.5" thickBot="1">
      <c r="A17" s="119"/>
      <c r="B17" s="19"/>
      <c r="C17" s="122" t="s">
        <v>55</v>
      </c>
      <c r="D17" s="122" t="s">
        <v>56</v>
      </c>
      <c r="E17" s="85">
        <v>1</v>
      </c>
      <c r="F17" s="84">
        <v>2</v>
      </c>
      <c r="G17" s="86">
        <v>3</v>
      </c>
      <c r="H17" s="84">
        <v>1</v>
      </c>
      <c r="I17" s="84">
        <v>2</v>
      </c>
      <c r="J17" s="84">
        <v>3</v>
      </c>
      <c r="K17" s="85">
        <v>1</v>
      </c>
      <c r="L17" s="84">
        <v>2</v>
      </c>
      <c r="M17" s="86">
        <v>3</v>
      </c>
      <c r="N17" s="84">
        <v>1</v>
      </c>
      <c r="O17" s="84">
        <v>2</v>
      </c>
      <c r="P17" s="84">
        <v>3</v>
      </c>
      <c r="Q17" s="85">
        <v>1</v>
      </c>
      <c r="R17" s="84">
        <v>2</v>
      </c>
      <c r="S17" s="86">
        <v>3</v>
      </c>
      <c r="T17" s="84">
        <v>1</v>
      </c>
      <c r="U17" s="84">
        <v>2</v>
      </c>
      <c r="V17" s="84">
        <v>3</v>
      </c>
      <c r="W17" s="85">
        <v>1</v>
      </c>
      <c r="X17" s="84">
        <v>2</v>
      </c>
      <c r="Y17" s="86">
        <v>3</v>
      </c>
      <c r="Z17" s="84">
        <v>1</v>
      </c>
      <c r="AA17" s="84">
        <v>2</v>
      </c>
      <c r="AB17" s="158">
        <v>3</v>
      </c>
      <c r="AC17" s="85">
        <v>1</v>
      </c>
      <c r="AD17" s="84">
        <v>2</v>
      </c>
      <c r="AE17" s="86">
        <v>3</v>
      </c>
      <c r="AF17" s="85">
        <v>1</v>
      </c>
      <c r="AG17" s="84">
        <v>2</v>
      </c>
      <c r="AH17" s="86">
        <v>3</v>
      </c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  <c r="DB17" s="24"/>
      <c r="DC17" s="24"/>
      <c r="DD17" s="24"/>
      <c r="DE17" s="24"/>
      <c r="DF17" s="24"/>
      <c r="DG17" s="24"/>
      <c r="DH17" s="24"/>
    </row>
    <row r="18" spans="1:112" ht="13.5" thickTop="1">
      <c r="A18" s="22" t="s">
        <v>57</v>
      </c>
      <c r="B18" s="27" t="s">
        <v>58</v>
      </c>
      <c r="C18" s="28">
        <v>6</v>
      </c>
      <c r="D18" s="28">
        <v>-2</v>
      </c>
      <c r="E18" s="46"/>
      <c r="F18" s="28"/>
      <c r="G18" s="47"/>
      <c r="H18" s="28"/>
      <c r="I18" s="28"/>
      <c r="J18" s="28"/>
      <c r="K18" s="46"/>
      <c r="L18" s="28"/>
      <c r="M18" s="47"/>
      <c r="N18" s="28"/>
      <c r="O18" s="28"/>
      <c r="P18" s="28"/>
      <c r="Q18" s="46"/>
      <c r="R18" s="28"/>
      <c r="S18" s="47"/>
      <c r="T18" s="28"/>
      <c r="U18" s="28"/>
      <c r="V18" s="28"/>
      <c r="W18" s="46"/>
      <c r="X18" s="28"/>
      <c r="Y18" s="47"/>
      <c r="Z18" s="28"/>
      <c r="AA18" s="28"/>
      <c r="AB18" s="69"/>
      <c r="AC18" s="46"/>
      <c r="AD18" s="28"/>
      <c r="AE18" s="47"/>
      <c r="AF18" s="46"/>
      <c r="AG18" s="28"/>
      <c r="AH18" s="47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4"/>
      <c r="DB18" s="24"/>
      <c r="DC18" s="24"/>
      <c r="DD18" s="24"/>
      <c r="DE18" s="24"/>
      <c r="DF18" s="24"/>
      <c r="DG18" s="24"/>
      <c r="DH18" s="24"/>
    </row>
    <row r="19" spans="1:112" ht="12.75">
      <c r="A19" s="22" t="s">
        <v>59</v>
      </c>
      <c r="B19" s="27" t="s">
        <v>60</v>
      </c>
      <c r="C19" s="28">
        <v>9</v>
      </c>
      <c r="D19" s="28">
        <v>-3</v>
      </c>
      <c r="E19" s="46"/>
      <c r="F19" s="28"/>
      <c r="G19" s="47"/>
      <c r="H19" s="28"/>
      <c r="I19" s="28"/>
      <c r="J19" s="28"/>
      <c r="K19" s="46"/>
      <c r="L19" s="28"/>
      <c r="M19" s="47"/>
      <c r="N19" s="28"/>
      <c r="O19" s="28"/>
      <c r="P19" s="28"/>
      <c r="Q19" s="46"/>
      <c r="R19" s="28"/>
      <c r="S19" s="47"/>
      <c r="T19" s="28"/>
      <c r="U19" s="28"/>
      <c r="V19" s="28"/>
      <c r="W19" s="46"/>
      <c r="X19" s="28"/>
      <c r="Y19" s="47"/>
      <c r="Z19" s="28"/>
      <c r="AA19" s="28"/>
      <c r="AB19" s="69"/>
      <c r="AC19" s="46"/>
      <c r="AD19" s="28"/>
      <c r="AE19" s="47"/>
      <c r="AF19" s="46"/>
      <c r="AG19" s="28"/>
      <c r="AH19" s="47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K19" s="24"/>
      <c r="CL19" s="24"/>
      <c r="CM19" s="24"/>
      <c r="CN19" s="24"/>
      <c r="CO19" s="24"/>
      <c r="CP19" s="24"/>
      <c r="CQ19" s="24"/>
      <c r="CR19" s="24"/>
      <c r="CS19" s="24"/>
      <c r="CT19" s="24"/>
      <c r="CU19" s="24"/>
      <c r="CV19" s="24"/>
      <c r="CW19" s="24"/>
      <c r="CX19" s="24"/>
      <c r="CY19" s="24"/>
      <c r="CZ19" s="24"/>
      <c r="DA19" s="24"/>
      <c r="DB19" s="24"/>
      <c r="DC19" s="24"/>
      <c r="DD19" s="24"/>
      <c r="DE19" s="24"/>
      <c r="DF19" s="24"/>
      <c r="DG19" s="24"/>
      <c r="DH19" s="24"/>
    </row>
    <row r="20" spans="1:112" ht="12.75">
      <c r="A20" s="22"/>
      <c r="B20" s="27" t="s">
        <v>61</v>
      </c>
      <c r="C20" s="28">
        <v>6</v>
      </c>
      <c r="D20" s="28">
        <v>-2</v>
      </c>
      <c r="E20" s="46"/>
      <c r="F20" s="28"/>
      <c r="G20" s="47"/>
      <c r="H20" s="28"/>
      <c r="I20" s="28"/>
      <c r="J20" s="28"/>
      <c r="K20" s="46"/>
      <c r="L20" s="28"/>
      <c r="M20" s="47"/>
      <c r="N20" s="28"/>
      <c r="O20" s="28"/>
      <c r="P20" s="28"/>
      <c r="Q20" s="46"/>
      <c r="R20" s="28"/>
      <c r="S20" s="47"/>
      <c r="T20" s="28"/>
      <c r="U20" s="28"/>
      <c r="V20" s="28"/>
      <c r="W20" s="46"/>
      <c r="X20" s="28"/>
      <c r="Y20" s="47"/>
      <c r="Z20" s="28"/>
      <c r="AA20" s="28"/>
      <c r="AB20" s="69"/>
      <c r="AC20" s="46"/>
      <c r="AD20" s="28"/>
      <c r="AE20" s="47"/>
      <c r="AF20" s="46"/>
      <c r="AG20" s="28"/>
      <c r="AH20" s="47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  <c r="DB20" s="24"/>
      <c r="DC20" s="24"/>
      <c r="DD20" s="24"/>
      <c r="DE20" s="24"/>
      <c r="DF20" s="24"/>
      <c r="DG20" s="24"/>
      <c r="DH20" s="24"/>
    </row>
    <row r="21" spans="1:112" ht="12.75">
      <c r="A21" s="22" t="s">
        <v>62</v>
      </c>
      <c r="B21" s="27" t="s">
        <v>58</v>
      </c>
      <c r="C21" s="28">
        <v>6</v>
      </c>
      <c r="D21" s="28">
        <v>-2</v>
      </c>
      <c r="E21" s="46"/>
      <c r="F21" s="28"/>
      <c r="G21" s="47"/>
      <c r="H21" s="28"/>
      <c r="I21" s="28"/>
      <c r="J21" s="28"/>
      <c r="K21" s="46"/>
      <c r="L21" s="28"/>
      <c r="M21" s="47"/>
      <c r="N21" s="28"/>
      <c r="O21" s="28"/>
      <c r="P21" s="28"/>
      <c r="Q21" s="46"/>
      <c r="R21" s="28"/>
      <c r="S21" s="47"/>
      <c r="T21" s="28"/>
      <c r="U21" s="28"/>
      <c r="V21" s="28"/>
      <c r="W21" s="46"/>
      <c r="X21" s="28"/>
      <c r="Y21" s="47"/>
      <c r="Z21" s="28"/>
      <c r="AA21" s="28"/>
      <c r="AB21" s="69"/>
      <c r="AC21" s="46"/>
      <c r="AD21" s="28"/>
      <c r="AE21" s="47"/>
      <c r="AF21" s="46"/>
      <c r="AG21" s="28"/>
      <c r="AH21" s="47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4"/>
      <c r="DB21" s="24"/>
      <c r="DC21" s="24"/>
      <c r="DD21" s="24"/>
      <c r="DE21" s="24"/>
      <c r="DF21" s="24"/>
      <c r="DG21" s="24"/>
      <c r="DH21" s="24"/>
    </row>
    <row r="22" spans="1:112" ht="12.75">
      <c r="A22" s="22" t="s">
        <v>63</v>
      </c>
      <c r="B22" s="27" t="s">
        <v>60</v>
      </c>
      <c r="C22" s="28">
        <v>9</v>
      </c>
      <c r="D22" s="28">
        <v>-3</v>
      </c>
      <c r="E22" s="46"/>
      <c r="F22" s="28"/>
      <c r="G22" s="47"/>
      <c r="H22" s="28"/>
      <c r="I22" s="28"/>
      <c r="J22" s="28"/>
      <c r="K22" s="46"/>
      <c r="L22" s="28"/>
      <c r="M22" s="47"/>
      <c r="N22" s="28"/>
      <c r="O22" s="28"/>
      <c r="P22" s="28"/>
      <c r="Q22" s="46"/>
      <c r="R22" s="28"/>
      <c r="S22" s="47"/>
      <c r="T22" s="28"/>
      <c r="U22" s="28"/>
      <c r="V22" s="28"/>
      <c r="W22" s="46"/>
      <c r="X22" s="28"/>
      <c r="Y22" s="47"/>
      <c r="Z22" s="28"/>
      <c r="AA22" s="28"/>
      <c r="AB22" s="69"/>
      <c r="AC22" s="46"/>
      <c r="AD22" s="28"/>
      <c r="AE22" s="47"/>
      <c r="AF22" s="46"/>
      <c r="AG22" s="28"/>
      <c r="AH22" s="47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4"/>
      <c r="DB22" s="24"/>
      <c r="DC22" s="24"/>
      <c r="DD22" s="24"/>
      <c r="DE22" s="24"/>
      <c r="DF22" s="24"/>
      <c r="DG22" s="24"/>
      <c r="DH22" s="24"/>
    </row>
    <row r="23" spans="1:112" ht="12.75">
      <c r="A23" s="22"/>
      <c r="B23" s="27" t="s">
        <v>64</v>
      </c>
      <c r="C23" s="28">
        <v>6</v>
      </c>
      <c r="D23" s="28">
        <v>-2</v>
      </c>
      <c r="E23" s="46"/>
      <c r="F23" s="28"/>
      <c r="G23" s="47"/>
      <c r="H23" s="28"/>
      <c r="I23" s="28"/>
      <c r="J23" s="28"/>
      <c r="K23" s="46"/>
      <c r="L23" s="28"/>
      <c r="M23" s="47"/>
      <c r="N23" s="28"/>
      <c r="O23" s="28"/>
      <c r="P23" s="28"/>
      <c r="Q23" s="46"/>
      <c r="R23" s="28"/>
      <c r="S23" s="47"/>
      <c r="T23" s="28"/>
      <c r="U23" s="28"/>
      <c r="V23" s="28"/>
      <c r="W23" s="46"/>
      <c r="X23" s="28"/>
      <c r="Y23" s="47"/>
      <c r="Z23" s="28"/>
      <c r="AA23" s="28"/>
      <c r="AB23" s="69"/>
      <c r="AC23" s="46"/>
      <c r="AD23" s="28"/>
      <c r="AE23" s="47"/>
      <c r="AF23" s="46"/>
      <c r="AG23" s="28"/>
      <c r="AH23" s="47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24"/>
      <c r="CZ23" s="24"/>
      <c r="DA23" s="24"/>
      <c r="DB23" s="24"/>
      <c r="DC23" s="24"/>
      <c r="DD23" s="24"/>
      <c r="DE23" s="24"/>
      <c r="DF23" s="24"/>
      <c r="DG23" s="24"/>
      <c r="DH23" s="24"/>
    </row>
    <row r="24" spans="1:112" ht="12.75">
      <c r="A24" s="22" t="s">
        <v>65</v>
      </c>
      <c r="B24" s="27" t="s">
        <v>64</v>
      </c>
      <c r="C24" s="28">
        <v>6</v>
      </c>
      <c r="D24" s="28">
        <v>-2</v>
      </c>
      <c r="E24" s="46"/>
      <c r="F24" s="28"/>
      <c r="G24" s="47"/>
      <c r="H24" s="28"/>
      <c r="I24" s="28"/>
      <c r="J24" s="28"/>
      <c r="K24" s="46"/>
      <c r="L24" s="28"/>
      <c r="M24" s="47"/>
      <c r="N24" s="28"/>
      <c r="O24" s="28"/>
      <c r="P24" s="28"/>
      <c r="Q24" s="46"/>
      <c r="R24" s="28"/>
      <c r="S24" s="47"/>
      <c r="T24" s="28"/>
      <c r="U24" s="28"/>
      <c r="V24" s="28"/>
      <c r="W24" s="46"/>
      <c r="X24" s="28"/>
      <c r="Y24" s="47"/>
      <c r="Z24" s="28"/>
      <c r="AA24" s="28"/>
      <c r="AB24" s="69"/>
      <c r="AC24" s="46"/>
      <c r="AD24" s="28"/>
      <c r="AE24" s="47"/>
      <c r="AF24" s="46"/>
      <c r="AG24" s="28"/>
      <c r="AH24" s="47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/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24"/>
      <c r="DB24" s="24"/>
      <c r="DC24" s="24"/>
      <c r="DD24" s="24"/>
      <c r="DE24" s="24"/>
      <c r="DF24" s="24"/>
      <c r="DG24" s="24"/>
      <c r="DH24" s="24"/>
    </row>
    <row r="25" spans="1:112" ht="12.75">
      <c r="A25" s="22" t="s">
        <v>66</v>
      </c>
      <c r="B25" s="27" t="s">
        <v>67</v>
      </c>
      <c r="C25" s="28">
        <v>9</v>
      </c>
      <c r="D25" s="28">
        <v>-3</v>
      </c>
      <c r="E25" s="46"/>
      <c r="F25" s="28"/>
      <c r="G25" s="47"/>
      <c r="H25" s="28"/>
      <c r="I25" s="28"/>
      <c r="J25" s="28"/>
      <c r="K25" s="46"/>
      <c r="L25" s="28"/>
      <c r="M25" s="47"/>
      <c r="N25" s="28"/>
      <c r="O25" s="28"/>
      <c r="P25" s="28"/>
      <c r="Q25" s="46"/>
      <c r="R25" s="28"/>
      <c r="S25" s="47"/>
      <c r="T25" s="28"/>
      <c r="U25" s="28"/>
      <c r="V25" s="28"/>
      <c r="W25" s="46"/>
      <c r="X25" s="28"/>
      <c r="Y25" s="47"/>
      <c r="Z25" s="28"/>
      <c r="AA25" s="28"/>
      <c r="AB25" s="69"/>
      <c r="AC25" s="46"/>
      <c r="AD25" s="28"/>
      <c r="AE25" s="47"/>
      <c r="AF25" s="46"/>
      <c r="AG25" s="28"/>
      <c r="AH25" s="47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4"/>
      <c r="CP25" s="24"/>
      <c r="CQ25" s="24"/>
      <c r="CR25" s="24"/>
      <c r="CS25" s="24"/>
      <c r="CT25" s="24"/>
      <c r="CU25" s="24"/>
      <c r="CV25" s="24"/>
      <c r="CW25" s="24"/>
      <c r="CX25" s="24"/>
      <c r="CY25" s="24"/>
      <c r="CZ25" s="24"/>
      <c r="DA25" s="24"/>
      <c r="DB25" s="24"/>
      <c r="DC25" s="24"/>
      <c r="DD25" s="24"/>
      <c r="DE25" s="24"/>
      <c r="DF25" s="24"/>
      <c r="DG25" s="24"/>
      <c r="DH25" s="24"/>
    </row>
    <row r="26" spans="1:112" ht="12.75">
      <c r="A26" s="22" t="s">
        <v>68</v>
      </c>
      <c r="B26" s="27" t="s">
        <v>58</v>
      </c>
      <c r="C26" s="28">
        <v>6</v>
      </c>
      <c r="D26" s="28">
        <v>-2</v>
      </c>
      <c r="E26" s="46"/>
      <c r="F26" s="28"/>
      <c r="G26" s="47"/>
      <c r="H26" s="28"/>
      <c r="I26" s="28"/>
      <c r="J26" s="28"/>
      <c r="K26" s="46"/>
      <c r="L26" s="28"/>
      <c r="M26" s="47"/>
      <c r="N26" s="28"/>
      <c r="O26" s="28"/>
      <c r="P26" s="28"/>
      <c r="Q26" s="46"/>
      <c r="R26" s="28"/>
      <c r="S26" s="47"/>
      <c r="T26" s="28"/>
      <c r="U26" s="28"/>
      <c r="V26" s="28"/>
      <c r="W26" s="46"/>
      <c r="X26" s="28"/>
      <c r="Y26" s="47"/>
      <c r="Z26" s="28"/>
      <c r="AA26" s="28"/>
      <c r="AB26" s="69"/>
      <c r="AC26" s="46"/>
      <c r="AD26" s="28"/>
      <c r="AE26" s="47"/>
      <c r="AF26" s="46"/>
      <c r="AG26" s="28"/>
      <c r="AH26" s="47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24"/>
      <c r="CD26" s="24"/>
      <c r="CE26" s="24"/>
      <c r="CF26" s="24"/>
      <c r="CG26" s="24"/>
      <c r="CH26" s="24"/>
      <c r="CI26" s="24"/>
      <c r="CJ26" s="24"/>
      <c r="CK26" s="24"/>
      <c r="CL26" s="24"/>
      <c r="CM26" s="24"/>
      <c r="CN26" s="24"/>
      <c r="CO26" s="24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4"/>
      <c r="DB26" s="24"/>
      <c r="DC26" s="24"/>
      <c r="DD26" s="24"/>
      <c r="DE26" s="24"/>
      <c r="DF26" s="24"/>
      <c r="DG26" s="24"/>
      <c r="DH26" s="24"/>
    </row>
    <row r="27" spans="1:112" ht="12.75">
      <c r="A27" s="22"/>
      <c r="B27" s="27" t="s">
        <v>69</v>
      </c>
      <c r="C27" s="28">
        <v>6</v>
      </c>
      <c r="D27" s="28">
        <v>-2</v>
      </c>
      <c r="E27" s="46"/>
      <c r="F27" s="28"/>
      <c r="G27" s="47"/>
      <c r="H27" s="28"/>
      <c r="I27" s="28"/>
      <c r="J27" s="28"/>
      <c r="K27" s="46"/>
      <c r="L27" s="28"/>
      <c r="M27" s="47"/>
      <c r="N27" s="28"/>
      <c r="O27" s="28"/>
      <c r="P27" s="28"/>
      <c r="Q27" s="46"/>
      <c r="R27" s="28"/>
      <c r="S27" s="47"/>
      <c r="T27" s="28"/>
      <c r="U27" s="28"/>
      <c r="V27" s="28"/>
      <c r="W27" s="46"/>
      <c r="X27" s="28"/>
      <c r="Y27" s="47"/>
      <c r="Z27" s="28"/>
      <c r="AA27" s="28"/>
      <c r="AB27" s="69"/>
      <c r="AC27" s="46"/>
      <c r="AD27" s="28"/>
      <c r="AE27" s="47"/>
      <c r="AF27" s="46"/>
      <c r="AG27" s="28"/>
      <c r="AH27" s="47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24"/>
      <c r="BY27" s="24"/>
      <c r="BZ27" s="24"/>
      <c r="CA27" s="24"/>
      <c r="CB27" s="24"/>
      <c r="CC27" s="24"/>
      <c r="CD27" s="24"/>
      <c r="CE27" s="24"/>
      <c r="CF27" s="24"/>
      <c r="CG27" s="24"/>
      <c r="CH27" s="24"/>
      <c r="CI27" s="24"/>
      <c r="CJ27" s="24"/>
      <c r="CK27" s="24"/>
      <c r="CL27" s="24"/>
      <c r="CM27" s="24"/>
      <c r="CN27" s="24"/>
      <c r="CO27" s="24"/>
      <c r="CP27" s="24"/>
      <c r="CQ27" s="24"/>
      <c r="CR27" s="24"/>
      <c r="CS27" s="24"/>
      <c r="CT27" s="24"/>
      <c r="CU27" s="24"/>
      <c r="CV27" s="24"/>
      <c r="CW27" s="24"/>
      <c r="CX27" s="24"/>
      <c r="CY27" s="24"/>
      <c r="CZ27" s="24"/>
      <c r="DA27" s="24"/>
      <c r="DB27" s="24"/>
      <c r="DC27" s="24"/>
      <c r="DD27" s="24"/>
      <c r="DE27" s="24"/>
      <c r="DF27" s="24"/>
      <c r="DG27" s="24"/>
      <c r="DH27" s="24"/>
    </row>
    <row r="28" spans="1:112" ht="12.75">
      <c r="A28" s="33"/>
      <c r="B28" s="27" t="s">
        <v>67</v>
      </c>
      <c r="C28" s="28">
        <v>9</v>
      </c>
      <c r="D28" s="28">
        <v>-3</v>
      </c>
      <c r="E28" s="46"/>
      <c r="F28" s="28"/>
      <c r="G28" s="47"/>
      <c r="H28" s="28"/>
      <c r="I28" s="28"/>
      <c r="J28" s="28"/>
      <c r="K28" s="46"/>
      <c r="L28" s="28"/>
      <c r="M28" s="47"/>
      <c r="N28" s="28"/>
      <c r="O28" s="28"/>
      <c r="P28" s="28"/>
      <c r="Q28" s="46"/>
      <c r="R28" s="28"/>
      <c r="S28" s="47"/>
      <c r="T28" s="28"/>
      <c r="U28" s="28"/>
      <c r="V28" s="28"/>
      <c r="W28" s="46"/>
      <c r="X28" s="28"/>
      <c r="Y28" s="47"/>
      <c r="Z28" s="28"/>
      <c r="AA28" s="28"/>
      <c r="AB28" s="69"/>
      <c r="AC28" s="46"/>
      <c r="AD28" s="28"/>
      <c r="AE28" s="47"/>
      <c r="AF28" s="46"/>
      <c r="AG28" s="28"/>
      <c r="AH28" s="47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/>
      <c r="BX28" s="24"/>
      <c r="BY28" s="24"/>
      <c r="BZ28" s="24"/>
      <c r="CA28" s="24"/>
      <c r="CB28" s="24"/>
      <c r="CC28" s="24"/>
      <c r="CD28" s="24"/>
      <c r="CE28" s="24"/>
      <c r="CF28" s="24"/>
      <c r="CG28" s="24"/>
      <c r="CH28" s="24"/>
      <c r="CI28" s="24"/>
      <c r="CJ28" s="24"/>
      <c r="CK28" s="24"/>
      <c r="CL28" s="24"/>
      <c r="CM28" s="24"/>
      <c r="CN28" s="24"/>
      <c r="CO28" s="24"/>
      <c r="CP28" s="24"/>
      <c r="CQ28" s="24"/>
      <c r="CR28" s="24"/>
      <c r="CS28" s="24"/>
      <c r="CT28" s="24"/>
      <c r="CU28" s="24"/>
      <c r="CV28" s="24"/>
      <c r="CW28" s="24"/>
      <c r="CX28" s="24"/>
      <c r="CY28" s="24"/>
      <c r="CZ28" s="24"/>
      <c r="DA28" s="24"/>
      <c r="DB28" s="24"/>
      <c r="DC28" s="24"/>
      <c r="DD28" s="24"/>
      <c r="DE28" s="24"/>
      <c r="DF28" s="24"/>
      <c r="DG28" s="24"/>
      <c r="DH28" s="24"/>
    </row>
    <row r="29" spans="1:112" ht="12.75">
      <c r="A29" s="33" t="s">
        <v>70</v>
      </c>
      <c r="B29" s="27" t="s">
        <v>58</v>
      </c>
      <c r="C29" s="28">
        <v>12</v>
      </c>
      <c r="D29" s="28">
        <v>-4</v>
      </c>
      <c r="E29" s="46"/>
      <c r="F29" s="28"/>
      <c r="G29" s="47"/>
      <c r="H29" s="28"/>
      <c r="I29" s="28"/>
      <c r="J29" s="28"/>
      <c r="K29" s="46"/>
      <c r="L29" s="28"/>
      <c r="M29" s="47"/>
      <c r="N29" s="28"/>
      <c r="O29" s="28"/>
      <c r="P29" s="28"/>
      <c r="Q29" s="46"/>
      <c r="R29" s="28"/>
      <c r="S29" s="47"/>
      <c r="T29" s="28"/>
      <c r="U29" s="28"/>
      <c r="V29" s="28"/>
      <c r="W29" s="46"/>
      <c r="X29" s="28"/>
      <c r="Y29" s="47"/>
      <c r="Z29" s="28"/>
      <c r="AA29" s="28"/>
      <c r="AB29" s="69"/>
      <c r="AC29" s="46"/>
      <c r="AD29" s="28"/>
      <c r="AE29" s="47"/>
      <c r="AF29" s="46"/>
      <c r="AG29" s="28"/>
      <c r="AH29" s="47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/>
      <c r="BX29" s="24"/>
      <c r="BY29" s="24"/>
      <c r="BZ29" s="24"/>
      <c r="CA29" s="24"/>
      <c r="CB29" s="24"/>
      <c r="CC29" s="24"/>
      <c r="CD29" s="24"/>
      <c r="CE29" s="24"/>
      <c r="CF29" s="24"/>
      <c r="CG29" s="24"/>
      <c r="CH29" s="24"/>
      <c r="CI29" s="24"/>
      <c r="CJ29" s="24"/>
      <c r="CK29" s="24"/>
      <c r="CL29" s="24"/>
      <c r="CM29" s="24"/>
      <c r="CN29" s="24"/>
      <c r="CO29" s="24"/>
      <c r="CP29" s="24"/>
      <c r="CQ29" s="24"/>
      <c r="CR29" s="24"/>
      <c r="CS29" s="24"/>
      <c r="CT29" s="24"/>
      <c r="CU29" s="24"/>
      <c r="CV29" s="24"/>
      <c r="CW29" s="24"/>
      <c r="CX29" s="24"/>
      <c r="CY29" s="24"/>
      <c r="CZ29" s="24"/>
      <c r="DA29" s="24"/>
      <c r="DB29" s="24"/>
      <c r="DC29" s="24"/>
      <c r="DD29" s="24"/>
      <c r="DE29" s="24"/>
      <c r="DF29" s="24"/>
      <c r="DG29" s="24"/>
      <c r="DH29" s="24"/>
    </row>
    <row r="30" spans="1:112" ht="12.75">
      <c r="A30" s="33" t="s">
        <v>71</v>
      </c>
      <c r="B30" s="96"/>
      <c r="C30" s="28">
        <v>10</v>
      </c>
      <c r="D30" s="118" t="s">
        <v>72</v>
      </c>
      <c r="E30" s="46"/>
      <c r="F30" s="28"/>
      <c r="G30" s="47"/>
      <c r="H30" s="28"/>
      <c r="I30" s="28"/>
      <c r="J30" s="28"/>
      <c r="K30" s="46"/>
      <c r="L30" s="28"/>
      <c r="M30" s="47"/>
      <c r="N30" s="28"/>
      <c r="O30" s="28"/>
      <c r="P30" s="28"/>
      <c r="Q30" s="46"/>
      <c r="R30" s="28"/>
      <c r="S30" s="47"/>
      <c r="T30" s="28"/>
      <c r="U30" s="28"/>
      <c r="V30" s="28"/>
      <c r="W30" s="46"/>
      <c r="X30" s="28"/>
      <c r="Y30" s="47"/>
      <c r="Z30" s="28"/>
      <c r="AA30" s="28"/>
      <c r="AB30" s="69"/>
      <c r="AC30" s="46"/>
      <c r="AD30" s="28"/>
      <c r="AE30" s="47"/>
      <c r="AF30" s="46"/>
      <c r="AG30" s="28"/>
      <c r="AH30" s="47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N30" s="24"/>
      <c r="BO30" s="24"/>
      <c r="BP30" s="24"/>
      <c r="BQ30" s="24"/>
      <c r="BR30" s="24"/>
      <c r="BS30" s="24"/>
      <c r="BT30" s="24"/>
      <c r="BU30" s="24"/>
      <c r="BV30" s="24"/>
      <c r="BW30" s="24"/>
      <c r="BX30" s="24"/>
      <c r="BY30" s="24"/>
      <c r="BZ30" s="24"/>
      <c r="CA30" s="24"/>
      <c r="CB30" s="24"/>
      <c r="CC30" s="24"/>
      <c r="CD30" s="24"/>
      <c r="CE30" s="24"/>
      <c r="CF30" s="24"/>
      <c r="CG30" s="24"/>
      <c r="CH30" s="24"/>
      <c r="CI30" s="24"/>
      <c r="CJ30" s="24"/>
      <c r="CK30" s="24"/>
      <c r="CL30" s="24"/>
      <c r="CM30" s="24"/>
      <c r="CN30" s="24"/>
      <c r="CO30" s="24"/>
      <c r="CP30" s="24"/>
      <c r="CQ30" s="24"/>
      <c r="CR30" s="24"/>
      <c r="CS30" s="24"/>
      <c r="CT30" s="24"/>
      <c r="CU30" s="24"/>
      <c r="CV30" s="24"/>
      <c r="CW30" s="24"/>
      <c r="CX30" s="24"/>
      <c r="CY30" s="24"/>
      <c r="CZ30" s="24"/>
      <c r="DA30" s="24"/>
      <c r="DB30" s="24"/>
      <c r="DC30" s="24"/>
      <c r="DD30" s="24"/>
      <c r="DE30" s="24"/>
      <c r="DF30" s="24"/>
      <c r="DG30" s="24"/>
      <c r="DH30" s="24"/>
    </row>
    <row r="31" spans="1:112" ht="12.75">
      <c r="A31" s="120" t="s">
        <v>73</v>
      </c>
      <c r="B31" s="96"/>
      <c r="C31" s="28">
        <v>100</v>
      </c>
      <c r="D31" s="28" t="s">
        <v>74</v>
      </c>
      <c r="E31" s="125">
        <f aca="true" t="shared" si="0" ref="E31:AB31">SUM(IF(E18=2,0,IF(E18=1,2,6))+IF(E19=2,0,IF(E19=1,3,9))+IF(E20=2,0,IF(E20=1,2,6))+IF(E21=2,0,IF(E21=1,2,6))+IF(E22=2,0,IF(E22=1,3,9))+IF(E23=2,0,IF(E23=1,2,6))+IF(E24=2,0,IF(E24=1,2,6))+IF(E25=2,0,IF(E25=1,3,9))+IF(E26=2,0,IF(E26=1,2,6))+IF(E27=2,0,IF(E27=1,2,6))+IF(E28=2,0,IF(E28=1,3,9))+IF(E29=2,0,IF(E29=1,4,12))+IF(E30=2,0,IF(E30=1,5,10)))</f>
        <v>100</v>
      </c>
      <c r="F31" s="126">
        <f t="shared" si="0"/>
        <v>100</v>
      </c>
      <c r="G31" s="127">
        <f t="shared" si="0"/>
        <v>100</v>
      </c>
      <c r="H31" s="126">
        <f t="shared" si="0"/>
        <v>100</v>
      </c>
      <c r="I31" s="126">
        <f t="shared" si="0"/>
        <v>100</v>
      </c>
      <c r="J31" s="126">
        <f t="shared" si="0"/>
        <v>100</v>
      </c>
      <c r="K31" s="125">
        <f t="shared" si="0"/>
        <v>100</v>
      </c>
      <c r="L31" s="126">
        <f t="shared" si="0"/>
        <v>100</v>
      </c>
      <c r="M31" s="127">
        <f t="shared" si="0"/>
        <v>100</v>
      </c>
      <c r="N31" s="126">
        <f t="shared" si="0"/>
        <v>100</v>
      </c>
      <c r="O31" s="126">
        <f t="shared" si="0"/>
        <v>100</v>
      </c>
      <c r="P31" s="126">
        <f t="shared" si="0"/>
        <v>100</v>
      </c>
      <c r="Q31" s="125">
        <f t="shared" si="0"/>
        <v>100</v>
      </c>
      <c r="R31" s="126">
        <f t="shared" si="0"/>
        <v>100</v>
      </c>
      <c r="S31" s="127">
        <f t="shared" si="0"/>
        <v>100</v>
      </c>
      <c r="T31" s="126">
        <f t="shared" si="0"/>
        <v>100</v>
      </c>
      <c r="U31" s="126">
        <f t="shared" si="0"/>
        <v>100</v>
      </c>
      <c r="V31" s="126">
        <f t="shared" si="0"/>
        <v>100</v>
      </c>
      <c r="W31" s="125">
        <f t="shared" si="0"/>
        <v>100</v>
      </c>
      <c r="X31" s="126">
        <f t="shared" si="0"/>
        <v>100</v>
      </c>
      <c r="Y31" s="127">
        <f t="shared" si="0"/>
        <v>100</v>
      </c>
      <c r="Z31" s="126">
        <f t="shared" si="0"/>
        <v>100</v>
      </c>
      <c r="AA31" s="126">
        <f t="shared" si="0"/>
        <v>100</v>
      </c>
      <c r="AB31" s="231">
        <f t="shared" si="0"/>
        <v>100</v>
      </c>
      <c r="AC31" s="125">
        <f aca="true" t="shared" si="1" ref="AC31:AH31">SUM(IF(AC18=2,0,IF(AC18=1,2,6))+IF(AC19=2,0,IF(AC19=1,3,9))+IF(AC20=2,0,IF(AC20=1,2,6))+IF(AC21=2,0,IF(AC21=1,2,6))+IF(AC22=2,0,IF(AC22=1,3,9))+IF(AC23=2,0,IF(AC23=1,2,6))+IF(AC24=2,0,IF(AC24=1,2,6))+IF(AC25=2,0,IF(AC25=1,3,9))+IF(AC26=2,0,IF(AC26=1,2,6))+IF(AC27=2,0,IF(AC27=1,2,6))+IF(AC28=2,0,IF(AC28=1,3,9))+IF(AC29=2,0,IF(AC29=1,4,12))+IF(AC30=2,0,IF(AC30=1,5,10)))</f>
        <v>100</v>
      </c>
      <c r="AD31" s="126">
        <f t="shared" si="1"/>
        <v>100</v>
      </c>
      <c r="AE31" s="127">
        <f t="shared" si="1"/>
        <v>100</v>
      </c>
      <c r="AF31" s="125">
        <f t="shared" si="1"/>
        <v>100</v>
      </c>
      <c r="AG31" s="126">
        <f t="shared" si="1"/>
        <v>100</v>
      </c>
      <c r="AH31" s="127">
        <f t="shared" si="1"/>
        <v>100</v>
      </c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24"/>
      <c r="BP31" s="24"/>
      <c r="BQ31" s="24"/>
      <c r="BR31" s="24"/>
      <c r="BS31" s="24"/>
      <c r="BT31" s="24"/>
      <c r="BU31" s="24"/>
      <c r="BV31" s="24"/>
      <c r="BW31" s="24"/>
      <c r="BX31" s="24"/>
      <c r="BY31" s="24"/>
      <c r="BZ31" s="24"/>
      <c r="CA31" s="24"/>
      <c r="CB31" s="24"/>
      <c r="CC31" s="24"/>
      <c r="CD31" s="24"/>
      <c r="CE31" s="24"/>
      <c r="CF31" s="24"/>
      <c r="CG31" s="24"/>
      <c r="CH31" s="24"/>
      <c r="CI31" s="24"/>
      <c r="CJ31" s="24"/>
      <c r="CK31" s="24"/>
      <c r="CL31" s="24"/>
      <c r="CM31" s="24"/>
      <c r="CN31" s="24"/>
      <c r="CO31" s="24"/>
      <c r="CP31" s="24"/>
      <c r="CQ31" s="24"/>
      <c r="CR31" s="24"/>
      <c r="CS31" s="24"/>
      <c r="CT31" s="24"/>
      <c r="CU31" s="24"/>
      <c r="CV31" s="24"/>
      <c r="CW31" s="24"/>
      <c r="CX31" s="24"/>
      <c r="CY31" s="24"/>
      <c r="CZ31" s="24"/>
      <c r="DA31" s="24"/>
      <c r="DB31" s="24"/>
      <c r="DC31" s="24"/>
      <c r="DD31" s="24"/>
      <c r="DE31" s="24"/>
      <c r="DF31" s="24"/>
      <c r="DG31" s="24"/>
      <c r="DH31" s="24"/>
    </row>
    <row r="32" spans="1:112" ht="12.75">
      <c r="A32" s="33" t="s">
        <v>75</v>
      </c>
      <c r="B32" s="96"/>
      <c r="C32" s="96"/>
      <c r="D32" s="96"/>
      <c r="E32" s="125">
        <f>SUM(100-E31)</f>
        <v>0</v>
      </c>
      <c r="F32" s="126">
        <f aca="true" t="shared" si="2" ref="F32:AB32">SUM(100-F31)</f>
        <v>0</v>
      </c>
      <c r="G32" s="127">
        <f t="shared" si="2"/>
        <v>0</v>
      </c>
      <c r="H32" s="126">
        <f t="shared" si="2"/>
        <v>0</v>
      </c>
      <c r="I32" s="126">
        <f t="shared" si="2"/>
        <v>0</v>
      </c>
      <c r="J32" s="126">
        <f t="shared" si="2"/>
        <v>0</v>
      </c>
      <c r="K32" s="125">
        <f t="shared" si="2"/>
        <v>0</v>
      </c>
      <c r="L32" s="126">
        <f t="shared" si="2"/>
        <v>0</v>
      </c>
      <c r="M32" s="127">
        <f t="shared" si="2"/>
        <v>0</v>
      </c>
      <c r="N32" s="126">
        <f t="shared" si="2"/>
        <v>0</v>
      </c>
      <c r="O32" s="126">
        <f t="shared" si="2"/>
        <v>0</v>
      </c>
      <c r="P32" s="126">
        <f t="shared" si="2"/>
        <v>0</v>
      </c>
      <c r="Q32" s="125">
        <f t="shared" si="2"/>
        <v>0</v>
      </c>
      <c r="R32" s="126">
        <f t="shared" si="2"/>
        <v>0</v>
      </c>
      <c r="S32" s="127">
        <f t="shared" si="2"/>
        <v>0</v>
      </c>
      <c r="T32" s="126">
        <f t="shared" si="2"/>
        <v>0</v>
      </c>
      <c r="U32" s="126">
        <f t="shared" si="2"/>
        <v>0</v>
      </c>
      <c r="V32" s="126">
        <f t="shared" si="2"/>
        <v>0</v>
      </c>
      <c r="W32" s="125">
        <f t="shared" si="2"/>
        <v>0</v>
      </c>
      <c r="X32" s="126">
        <f t="shared" si="2"/>
        <v>0</v>
      </c>
      <c r="Y32" s="127">
        <f t="shared" si="2"/>
        <v>0</v>
      </c>
      <c r="Z32" s="126">
        <f t="shared" si="2"/>
        <v>0</v>
      </c>
      <c r="AA32" s="126">
        <f t="shared" si="2"/>
        <v>0</v>
      </c>
      <c r="AB32" s="231">
        <f t="shared" si="2"/>
        <v>0</v>
      </c>
      <c r="AC32" s="125">
        <f aca="true" t="shared" si="3" ref="AC32:AH32">SUM(100-AC31)</f>
        <v>0</v>
      </c>
      <c r="AD32" s="126">
        <f t="shared" si="3"/>
        <v>0</v>
      </c>
      <c r="AE32" s="127">
        <f t="shared" si="3"/>
        <v>0</v>
      </c>
      <c r="AF32" s="125">
        <f t="shared" si="3"/>
        <v>0</v>
      </c>
      <c r="AG32" s="126">
        <f t="shared" si="3"/>
        <v>0</v>
      </c>
      <c r="AH32" s="127">
        <f t="shared" si="3"/>
        <v>0</v>
      </c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  <c r="CE32" s="24"/>
      <c r="CF32" s="24"/>
      <c r="CG32" s="24"/>
      <c r="CH32" s="24"/>
      <c r="CI32" s="24"/>
      <c r="CJ32" s="24"/>
      <c r="CK32" s="24"/>
      <c r="CL32" s="24"/>
      <c r="CM32" s="24"/>
      <c r="CN32" s="24"/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4"/>
      <c r="DB32" s="24"/>
      <c r="DC32" s="24"/>
      <c r="DD32" s="24"/>
      <c r="DE32" s="24"/>
      <c r="DF32" s="24"/>
      <c r="DG32" s="24"/>
      <c r="DH32" s="24"/>
    </row>
    <row r="33" spans="1:112" ht="12.75">
      <c r="A33" s="33" t="s">
        <v>76</v>
      </c>
      <c r="B33" s="96"/>
      <c r="C33" s="96"/>
      <c r="D33" s="96"/>
      <c r="E33" s="128"/>
      <c r="F33" s="129">
        <f>SUM(E32+F32+G32)/3</f>
        <v>0</v>
      </c>
      <c r="G33" s="130"/>
      <c r="H33" s="131"/>
      <c r="I33" s="129">
        <f>SUM(H32+I32+J32)/3</f>
        <v>0</v>
      </c>
      <c r="J33" s="129"/>
      <c r="K33" s="132"/>
      <c r="L33" s="129">
        <f>SUM(K32+L32+M32)/3</f>
        <v>0</v>
      </c>
      <c r="M33" s="130"/>
      <c r="N33" s="131"/>
      <c r="O33" s="129">
        <f>SUM(N32+O32+P32)/3</f>
        <v>0</v>
      </c>
      <c r="P33" s="129"/>
      <c r="Q33" s="132"/>
      <c r="R33" s="129">
        <f>SUM(Q32+R32+S32)/3</f>
        <v>0</v>
      </c>
      <c r="S33" s="130"/>
      <c r="T33" s="131"/>
      <c r="U33" s="129">
        <f>SUM(T32+U32+V32)/3</f>
        <v>0</v>
      </c>
      <c r="V33" s="129"/>
      <c r="W33" s="132"/>
      <c r="X33" s="129">
        <f>SUM(W32+X32+Y32)/3</f>
        <v>0</v>
      </c>
      <c r="Y33" s="130"/>
      <c r="Z33" s="131"/>
      <c r="AA33" s="129">
        <f>SUM(Z32+AA32+AB32)/3</f>
        <v>0</v>
      </c>
      <c r="AB33" s="233"/>
      <c r="AC33" s="251"/>
      <c r="AD33" s="252">
        <f>SUM(AC32+AD32+AE32)/3</f>
        <v>0</v>
      </c>
      <c r="AE33" s="169"/>
      <c r="AF33" s="251"/>
      <c r="AG33" s="252">
        <f>SUM(AF32+AG32+AH32)/3</f>
        <v>0</v>
      </c>
      <c r="AH33" s="169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4"/>
      <c r="BS33" s="24"/>
      <c r="BT33" s="24"/>
      <c r="BU33" s="24"/>
      <c r="BV33" s="24"/>
      <c r="BW33" s="24"/>
      <c r="BX33" s="24"/>
      <c r="BY33" s="24"/>
      <c r="BZ33" s="24"/>
      <c r="CA33" s="24"/>
      <c r="CB33" s="24"/>
      <c r="CC33" s="24"/>
      <c r="CD33" s="24"/>
      <c r="CE33" s="24"/>
      <c r="CF33" s="24"/>
      <c r="CG33" s="24"/>
      <c r="CH33" s="24"/>
      <c r="CI33" s="24"/>
      <c r="CJ33" s="24"/>
      <c r="CK33" s="24"/>
      <c r="CL33" s="24"/>
      <c r="CM33" s="24"/>
      <c r="CN33" s="24"/>
      <c r="CO33" s="24"/>
      <c r="CP33" s="24"/>
      <c r="CQ33" s="24"/>
      <c r="CR33" s="24"/>
      <c r="CS33" s="24"/>
      <c r="CT33" s="24"/>
      <c r="CU33" s="24"/>
      <c r="CV33" s="24"/>
      <c r="CW33" s="24"/>
      <c r="CX33" s="24"/>
      <c r="CY33" s="24"/>
      <c r="CZ33" s="24"/>
      <c r="DA33" s="24"/>
      <c r="DB33" s="24"/>
      <c r="DC33" s="24"/>
      <c r="DD33" s="24"/>
      <c r="DE33" s="24"/>
      <c r="DF33" s="24"/>
      <c r="DG33" s="24"/>
      <c r="DH33" s="24"/>
    </row>
    <row r="34" spans="1:112" ht="12.75" hidden="1">
      <c r="A34" s="33" t="s">
        <v>77</v>
      </c>
      <c r="B34" s="96"/>
      <c r="C34" s="96"/>
      <c r="D34" s="96"/>
      <c r="E34" s="128"/>
      <c r="F34" s="129">
        <f>SUM(F33+F12)</f>
        <v>0</v>
      </c>
      <c r="G34" s="130"/>
      <c r="H34" s="131"/>
      <c r="I34" s="129">
        <f>SUM(I33+I12)</f>
        <v>0</v>
      </c>
      <c r="J34" s="129"/>
      <c r="K34" s="132"/>
      <c r="L34" s="129">
        <f>SUM(L33+L12)</f>
        <v>0</v>
      </c>
      <c r="M34" s="130"/>
      <c r="N34" s="131"/>
      <c r="O34" s="129">
        <f>SUM(O33+O12)</f>
        <v>0</v>
      </c>
      <c r="P34" s="129"/>
      <c r="Q34" s="132"/>
      <c r="R34" s="129">
        <f>SUM(R33+R12)</f>
        <v>0</v>
      </c>
      <c r="S34" s="130"/>
      <c r="T34" s="131"/>
      <c r="U34" s="129">
        <f>SUM(U33+U12)</f>
        <v>0</v>
      </c>
      <c r="V34" s="129"/>
      <c r="W34" s="132"/>
      <c r="X34" s="129">
        <f>SUM(X33+X12)</f>
        <v>0</v>
      </c>
      <c r="Y34" s="130"/>
      <c r="Z34" s="131"/>
      <c r="AA34" s="129">
        <f>SUM(AA33+AA12)</f>
        <v>0</v>
      </c>
      <c r="AB34" s="133"/>
      <c r="AD34" s="143"/>
      <c r="AE34" s="143"/>
      <c r="AF34" s="143"/>
      <c r="AG34" s="143"/>
      <c r="AH34" s="143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</row>
    <row r="35" spans="1:112" ht="12.75" hidden="1">
      <c r="A35" s="33" t="s">
        <v>78</v>
      </c>
      <c r="B35" s="96"/>
      <c r="C35" s="96"/>
      <c r="D35" s="96"/>
      <c r="E35" s="113"/>
      <c r="F35" s="78" t="s">
        <v>53</v>
      </c>
      <c r="G35" s="121"/>
      <c r="H35" s="114"/>
      <c r="I35" s="78" t="s">
        <v>53</v>
      </c>
      <c r="J35" s="78"/>
      <c r="K35" s="113"/>
      <c r="L35" s="78" t="s">
        <v>53</v>
      </c>
      <c r="M35" s="121"/>
      <c r="N35" s="114"/>
      <c r="O35" s="78" t="s">
        <v>53</v>
      </c>
      <c r="P35" s="78"/>
      <c r="Q35" s="113"/>
      <c r="R35" s="78" t="s">
        <v>53</v>
      </c>
      <c r="S35" s="121"/>
      <c r="T35" s="114"/>
      <c r="U35" s="78" t="s">
        <v>53</v>
      </c>
      <c r="V35" s="78"/>
      <c r="W35" s="113"/>
      <c r="X35" s="78" t="s">
        <v>53</v>
      </c>
      <c r="Y35" s="121"/>
      <c r="Z35" s="114"/>
      <c r="AA35" s="78" t="s">
        <v>53</v>
      </c>
      <c r="AB35" s="117"/>
      <c r="AD35" s="9"/>
      <c r="AE35" s="9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  <c r="DG35" s="24"/>
      <c r="DH35" s="24"/>
    </row>
    <row r="36" spans="1:112" ht="13.5" hidden="1" thickBot="1">
      <c r="A36" s="119" t="s">
        <v>79</v>
      </c>
      <c r="B36" s="19"/>
      <c r="C36" s="19"/>
      <c r="D36" s="19"/>
      <c r="E36" s="82"/>
      <c r="F36" s="134" t="str">
        <f>IF(AND(F12&gt;=85,F33&gt;=92),"кмс",IF(AND(F12&gt;=80,F33&gt;=85),1,IF(AND(F12&gt;=75,F33&gt;=80),2,IF(AND(F12&gt;=70,F33&gt;=70),3,IF(AND(F12&gt;=65,F33&gt;=60),4,IF(AND(F12&gt;=60,F33&gt;=50),5,"---"))))))</f>
        <v>---</v>
      </c>
      <c r="G36" s="135"/>
      <c r="H36" s="136"/>
      <c r="I36" s="134" t="str">
        <f>IF(AND(I12&gt;=85,I33&gt;=92),"кмс",IF(AND(I12&gt;=80,I33&gt;=85),1,IF(AND(I12&gt;=75,I33&gt;=80),2,IF(AND(I12&gt;=70,I33&gt;=70),3,IF(AND(I12&gt;=65,I33&gt;=60),4,IF(AND(I12&gt;=60,I33&gt;=50),5,"---"))))))</f>
        <v>---</v>
      </c>
      <c r="J36" s="134"/>
      <c r="K36" s="137"/>
      <c r="L36" s="134" t="str">
        <f>IF(AND(L12&gt;=85,L33&gt;=92),"кмс",IF(AND(L12&gt;=80,L33&gt;=85),1,IF(AND(L12&gt;=75,L33&gt;=80),2,IF(AND(L12&gt;=70,L33&gt;=70),3,IF(AND(L12&gt;=65,L33&gt;=60),4,IF(AND(L12&gt;=60,L33&gt;=50),5,"---"))))))</f>
        <v>---</v>
      </c>
      <c r="M36" s="135"/>
      <c r="N36" s="136"/>
      <c r="O36" s="134" t="str">
        <f>IF(AND(O12&gt;=85,O33&gt;=92),"кмс",IF(AND(O12&gt;=80,O33&gt;=85),1,IF(AND(O12&gt;=75,O33&gt;=80),2,IF(AND(O12&gt;=70,O33&gt;=70),3,IF(AND(O12&gt;=65,O33&gt;=60),4,IF(AND(O12&gt;=60,O33&gt;=50),5,"---"))))))</f>
        <v>---</v>
      </c>
      <c r="P36" s="134"/>
      <c r="Q36" s="137"/>
      <c r="R36" s="134" t="str">
        <f>IF(AND(R12&gt;=85,R33&gt;=92),"кмс",IF(AND(R12&gt;=80,R33&gt;=85),1,IF(AND(R12&gt;=75,R33&gt;=80),2,IF(AND(R12&gt;=70,R33&gt;=70),3,IF(AND(R12&gt;=65,R33&gt;=60),4,IF(AND(R12&gt;=60,R33&gt;=50),5,"---"))))))</f>
        <v>---</v>
      </c>
      <c r="S36" s="135"/>
      <c r="T36" s="136"/>
      <c r="U36" s="134" t="str">
        <f>IF(AND(U12&gt;=85,U33&gt;=92),"кмс",IF(AND(U12&gt;=80,U33&gt;=85),1,IF(AND(U12&gt;=75,U33&gt;=80),2,IF(AND(U12&gt;=70,U33&gt;=70),3,IF(AND(U12&gt;=65,U33&gt;=60),4,IF(AND(U12&gt;=60,U33&gt;=50),5,"---"))))))</f>
        <v>---</v>
      </c>
      <c r="V36" s="134"/>
      <c r="W36" s="137"/>
      <c r="X36" s="134" t="str">
        <f>IF(AND(X12&gt;=85,X33&gt;=92),"кмс",IF(AND(X12&gt;=80,X33&gt;=85),1,IF(AND(X12&gt;=75,X33&gt;=80),2,IF(AND(X12&gt;=70,X33&gt;=70),3,IF(AND(X12&gt;=65,X33&gt;=60),4,IF(AND(X12&gt;=60,X33&gt;=50),5,"---"))))))</f>
        <v>---</v>
      </c>
      <c r="Y36" s="135"/>
      <c r="Z36" s="136"/>
      <c r="AA36" s="134" t="str">
        <f>IF(AND(AA12&gt;=85,AA33&gt;=92),"кмс",IF(AND(AA12&gt;=80,AA33&gt;=85),1,IF(AND(AA12&gt;=75,AA33&gt;=80),2,IF(AND(AA12&gt;=70,AA33&gt;=70),3,IF(AND(AA12&gt;=65,AA33&gt;=60),4,IF(AND(AA12&gt;=60,AA33&gt;=50),5,"---"))))))</f>
        <v>---</v>
      </c>
      <c r="AB36" s="138"/>
      <c r="AD36" s="24"/>
      <c r="AE36" s="9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  <c r="CE36" s="24"/>
      <c r="CF36" s="24"/>
      <c r="CG36" s="24"/>
      <c r="CH36" s="24"/>
      <c r="CI36" s="24"/>
      <c r="CJ36" s="24"/>
      <c r="CK36" s="24"/>
      <c r="CL36" s="24"/>
      <c r="CM36" s="24"/>
      <c r="CN36" s="24"/>
      <c r="CO36" s="24"/>
      <c r="CP36" s="24"/>
      <c r="CQ36" s="24"/>
      <c r="CR36" s="24"/>
      <c r="CS36" s="24"/>
      <c r="CT36" s="24"/>
      <c r="CU36" s="24"/>
      <c r="CV36" s="24"/>
      <c r="CW36" s="24"/>
      <c r="CX36" s="24"/>
      <c r="CY36" s="24"/>
      <c r="CZ36" s="24"/>
      <c r="DA36" s="24"/>
      <c r="DB36" s="24"/>
      <c r="DC36" s="24"/>
      <c r="DD36" s="24"/>
      <c r="DE36" s="24"/>
      <c r="DF36" s="24"/>
      <c r="DG36" s="24"/>
      <c r="DH36" s="24"/>
    </row>
    <row r="37" spans="30:112" ht="12.75">
      <c r="AD37" s="9"/>
      <c r="AE37" s="9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4"/>
      <c r="BM37" s="24"/>
      <c r="BN37" s="24"/>
      <c r="BO37" s="24"/>
      <c r="BP37" s="24"/>
      <c r="BQ37" s="24"/>
      <c r="BR37" s="24"/>
      <c r="BS37" s="24"/>
      <c r="BT37" s="24"/>
      <c r="BU37" s="24"/>
      <c r="BV37" s="24"/>
      <c r="BW37" s="24"/>
      <c r="BX37" s="24"/>
      <c r="BY37" s="24"/>
      <c r="BZ37" s="24"/>
      <c r="CA37" s="24"/>
      <c r="CB37" s="24"/>
      <c r="CC37" s="24"/>
      <c r="CD37" s="24"/>
      <c r="CE37" s="24"/>
      <c r="CF37" s="24"/>
      <c r="CG37" s="24"/>
      <c r="CH37" s="24"/>
      <c r="CI37" s="24"/>
      <c r="CJ37" s="24"/>
      <c r="CK37" s="24"/>
      <c r="CL37" s="24"/>
      <c r="CM37" s="24"/>
      <c r="CN37" s="24"/>
      <c r="CO37" s="24"/>
      <c r="CP37" s="24"/>
      <c r="CQ37" s="24"/>
      <c r="CR37" s="24"/>
      <c r="CS37" s="24"/>
      <c r="CT37" s="24"/>
      <c r="CU37" s="24"/>
      <c r="CV37" s="24"/>
      <c r="CW37" s="24"/>
      <c r="CX37" s="24"/>
      <c r="CY37" s="24"/>
      <c r="CZ37" s="24"/>
      <c r="DA37" s="24"/>
      <c r="DB37" s="24"/>
      <c r="DC37" s="24"/>
      <c r="DD37" s="24"/>
      <c r="DE37" s="24"/>
      <c r="DF37" s="24"/>
      <c r="DG37" s="24"/>
      <c r="DH37" s="24"/>
    </row>
    <row r="38" spans="1:112" ht="12.75">
      <c r="A38" s="24"/>
      <c r="B38" s="140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4"/>
      <c r="BZ38" s="24"/>
      <c r="CA38" s="24"/>
      <c r="CB38" s="24"/>
      <c r="CC38" s="24"/>
      <c r="CD38" s="24"/>
      <c r="CE38" s="24"/>
      <c r="CF38" s="24"/>
      <c r="CG38" s="24"/>
      <c r="CH38" s="24"/>
      <c r="CI38" s="24"/>
      <c r="CJ38" s="24"/>
      <c r="CK38" s="24"/>
      <c r="CL38" s="24"/>
      <c r="CM38" s="24"/>
      <c r="CN38" s="24"/>
      <c r="CO38" s="24"/>
      <c r="CP38" s="24"/>
      <c r="CQ38" s="24"/>
      <c r="CR38" s="24"/>
      <c r="CS38" s="24"/>
      <c r="CT38" s="24"/>
      <c r="CU38" s="24"/>
      <c r="CV38" s="24"/>
      <c r="CW38" s="24"/>
      <c r="CX38" s="24"/>
      <c r="CY38" s="24"/>
      <c r="CZ38" s="24"/>
      <c r="DA38" s="24"/>
      <c r="DB38" s="24"/>
      <c r="DC38" s="24"/>
      <c r="DD38" s="24"/>
      <c r="DE38" s="24"/>
      <c r="DF38" s="24"/>
      <c r="DG38" s="24"/>
      <c r="DH38" s="24"/>
    </row>
    <row r="39" spans="1:112" ht="12.75">
      <c r="A39" s="24"/>
      <c r="B39" s="140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24"/>
      <c r="BG39" s="24"/>
      <c r="BH39" s="24"/>
      <c r="BI39" s="24"/>
      <c r="BJ39" s="24"/>
      <c r="BK39" s="24"/>
      <c r="BL39" s="24"/>
      <c r="BM39" s="24"/>
      <c r="BN39" s="24"/>
      <c r="BO39" s="24"/>
      <c r="BP39" s="24"/>
      <c r="BQ39" s="24"/>
      <c r="BR39" s="24"/>
      <c r="BS39" s="24"/>
      <c r="BT39" s="24"/>
      <c r="BU39" s="24"/>
      <c r="BV39" s="24"/>
      <c r="BW39" s="24"/>
      <c r="BX39" s="24"/>
      <c r="BY39" s="24"/>
      <c r="BZ39" s="24"/>
      <c r="CA39" s="24"/>
      <c r="CB39" s="24"/>
      <c r="CC39" s="24"/>
      <c r="CD39" s="24"/>
      <c r="CE39" s="24"/>
      <c r="CF39" s="24"/>
      <c r="CG39" s="24"/>
      <c r="CH39" s="24"/>
      <c r="CI39" s="24"/>
      <c r="CJ39" s="24"/>
      <c r="CK39" s="24"/>
      <c r="CL39" s="24"/>
      <c r="CM39" s="24"/>
      <c r="CN39" s="24"/>
      <c r="CO39" s="24"/>
      <c r="CP39" s="24"/>
      <c r="CQ39" s="24"/>
      <c r="CR39" s="24"/>
      <c r="CS39" s="24"/>
      <c r="CT39" s="24"/>
      <c r="CU39" s="24"/>
      <c r="CV39" s="24"/>
      <c r="CW39" s="24"/>
      <c r="CX39" s="24"/>
      <c r="CY39" s="24"/>
      <c r="CZ39" s="24"/>
      <c r="DA39" s="24"/>
      <c r="DB39" s="24"/>
      <c r="DC39" s="24"/>
      <c r="DD39" s="24"/>
      <c r="DE39" s="24"/>
      <c r="DF39" s="24"/>
      <c r="DG39" s="24"/>
      <c r="DH39" s="24"/>
    </row>
    <row r="40" spans="1:112" ht="12.75">
      <c r="A40" s="24"/>
      <c r="B40" s="140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24"/>
      <c r="BI40" s="24"/>
      <c r="BJ40" s="24"/>
      <c r="BK40" s="24"/>
      <c r="BL40" s="24"/>
      <c r="BM40" s="24"/>
      <c r="BN40" s="24"/>
      <c r="BO40" s="24"/>
      <c r="BP40" s="24"/>
      <c r="BQ40" s="24"/>
      <c r="BR40" s="24"/>
      <c r="BS40" s="24"/>
      <c r="BT40" s="24"/>
      <c r="BU40" s="24"/>
      <c r="BV40" s="24"/>
      <c r="BW40" s="24"/>
      <c r="BX40" s="24"/>
      <c r="BY40" s="24"/>
      <c r="BZ40" s="24"/>
      <c r="CA40" s="24"/>
      <c r="CB40" s="24"/>
      <c r="CC40" s="24"/>
      <c r="CD40" s="24"/>
      <c r="CE40" s="24"/>
      <c r="CF40" s="24"/>
      <c r="CG40" s="24"/>
      <c r="CH40" s="24"/>
      <c r="CI40" s="24"/>
      <c r="CJ40" s="24"/>
      <c r="CK40" s="24"/>
      <c r="CL40" s="24"/>
      <c r="CM40" s="24"/>
      <c r="CN40" s="24"/>
      <c r="CO40" s="24"/>
      <c r="CP40" s="24"/>
      <c r="CQ40" s="24"/>
      <c r="CR40" s="24"/>
      <c r="CS40" s="24"/>
      <c r="CT40" s="24"/>
      <c r="CU40" s="24"/>
      <c r="CV40" s="24"/>
      <c r="CW40" s="24"/>
      <c r="CX40" s="24"/>
      <c r="CY40" s="24"/>
      <c r="CZ40" s="24"/>
      <c r="DA40" s="24"/>
      <c r="DB40" s="24"/>
      <c r="DC40" s="24"/>
      <c r="DD40" s="24"/>
      <c r="DE40" s="24"/>
      <c r="DF40" s="24"/>
      <c r="DG40" s="24"/>
      <c r="DH40" s="24"/>
    </row>
    <row r="41" spans="1:112" ht="12.75">
      <c r="A41" s="24"/>
      <c r="B41" s="140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  <c r="BF41" s="24"/>
      <c r="BG41" s="24"/>
      <c r="BH41" s="24"/>
      <c r="BI41" s="24"/>
      <c r="BJ41" s="24"/>
      <c r="BK41" s="24"/>
      <c r="BL41" s="24"/>
      <c r="BM41" s="24"/>
      <c r="BN41" s="24"/>
      <c r="BO41" s="24"/>
      <c r="BP41" s="24"/>
      <c r="BQ41" s="24"/>
      <c r="BR41" s="24"/>
      <c r="BS41" s="24"/>
      <c r="BT41" s="24"/>
      <c r="BU41" s="24"/>
      <c r="BV41" s="24"/>
      <c r="BW41" s="24"/>
      <c r="BX41" s="24"/>
      <c r="BY41" s="24"/>
      <c r="BZ41" s="24"/>
      <c r="CA41" s="24"/>
      <c r="CB41" s="24"/>
      <c r="CC41" s="24"/>
      <c r="CD41" s="24"/>
      <c r="CE41" s="24"/>
      <c r="CF41" s="24"/>
      <c r="CG41" s="24"/>
      <c r="CH41" s="24"/>
      <c r="CI41" s="24"/>
      <c r="CJ41" s="24"/>
      <c r="CK41" s="24"/>
      <c r="CL41" s="24"/>
      <c r="CM41" s="24"/>
      <c r="CN41" s="24"/>
      <c r="CO41" s="24"/>
      <c r="CP41" s="24"/>
      <c r="CQ41" s="24"/>
      <c r="CR41" s="24"/>
      <c r="CS41" s="24"/>
      <c r="CT41" s="24"/>
      <c r="CU41" s="24"/>
      <c r="CV41" s="24"/>
      <c r="CW41" s="24"/>
      <c r="CX41" s="24"/>
      <c r="CY41" s="24"/>
      <c r="CZ41" s="24"/>
      <c r="DA41" s="24"/>
      <c r="DB41" s="24"/>
      <c r="DC41" s="24"/>
      <c r="DD41" s="24"/>
      <c r="DE41" s="24"/>
      <c r="DF41" s="24"/>
      <c r="DG41" s="24"/>
      <c r="DH41" s="24"/>
    </row>
    <row r="42" spans="1:112" ht="12.75">
      <c r="A42" s="24"/>
      <c r="B42" s="140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  <c r="BF42" s="24"/>
      <c r="BG42" s="24"/>
      <c r="BH42" s="24"/>
      <c r="BI42" s="24"/>
      <c r="BJ42" s="24"/>
      <c r="BK42" s="24"/>
      <c r="BL42" s="24"/>
      <c r="BM42" s="24"/>
      <c r="BN42" s="24"/>
      <c r="BO42" s="24"/>
      <c r="BP42" s="24"/>
      <c r="BQ42" s="24"/>
      <c r="BR42" s="24"/>
      <c r="BS42" s="24"/>
      <c r="BT42" s="24"/>
      <c r="BU42" s="24"/>
      <c r="BV42" s="24"/>
      <c r="BW42" s="24"/>
      <c r="BX42" s="24"/>
      <c r="BY42" s="24"/>
      <c r="BZ42" s="24"/>
      <c r="CA42" s="24"/>
      <c r="CB42" s="24"/>
      <c r="CC42" s="24"/>
      <c r="CD42" s="24"/>
      <c r="CE42" s="24"/>
      <c r="CF42" s="24"/>
      <c r="CG42" s="24"/>
      <c r="CH42" s="24"/>
      <c r="CI42" s="24"/>
      <c r="CJ42" s="24"/>
      <c r="CK42" s="24"/>
      <c r="CL42" s="24"/>
      <c r="CM42" s="24"/>
      <c r="CN42" s="24"/>
      <c r="CO42" s="24"/>
      <c r="CP42" s="24"/>
      <c r="CQ42" s="24"/>
      <c r="CR42" s="24"/>
      <c r="CS42" s="24"/>
      <c r="CT42" s="24"/>
      <c r="CU42" s="24"/>
      <c r="CV42" s="24"/>
      <c r="CW42" s="24"/>
      <c r="CX42" s="24"/>
      <c r="CY42" s="24"/>
      <c r="CZ42" s="24"/>
      <c r="DA42" s="24"/>
      <c r="DB42" s="24"/>
      <c r="DC42" s="24"/>
      <c r="DD42" s="24"/>
      <c r="DE42" s="24"/>
      <c r="DF42" s="24"/>
      <c r="DG42" s="24"/>
      <c r="DH42" s="24"/>
    </row>
    <row r="43" spans="1:112" ht="12.75">
      <c r="A43" s="24"/>
      <c r="B43" s="140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  <c r="CC43" s="24"/>
      <c r="CD43" s="24"/>
      <c r="CE43" s="24"/>
      <c r="CF43" s="24"/>
      <c r="CG43" s="24"/>
      <c r="CH43" s="24"/>
      <c r="CI43" s="24"/>
      <c r="CJ43" s="24"/>
      <c r="CK43" s="24"/>
      <c r="CL43" s="24"/>
      <c r="CM43" s="24"/>
      <c r="CN43" s="24"/>
      <c r="CO43" s="24"/>
      <c r="CP43" s="24"/>
      <c r="CQ43" s="24"/>
      <c r="CR43" s="24"/>
      <c r="CS43" s="24"/>
      <c r="CT43" s="24"/>
      <c r="CU43" s="24"/>
      <c r="CV43" s="24"/>
      <c r="CW43" s="24"/>
      <c r="CX43" s="24"/>
      <c r="CY43" s="24"/>
      <c r="CZ43" s="24"/>
      <c r="DA43" s="24"/>
      <c r="DB43" s="24"/>
      <c r="DC43" s="24"/>
      <c r="DD43" s="24"/>
      <c r="DE43" s="24"/>
      <c r="DF43" s="24"/>
      <c r="DG43" s="24"/>
      <c r="DH43" s="24"/>
    </row>
    <row r="44" spans="1:112" ht="12.75">
      <c r="A44" s="24"/>
      <c r="B44" s="140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24"/>
      <c r="BK44" s="24"/>
      <c r="BL44" s="24"/>
      <c r="BM44" s="24"/>
      <c r="BN44" s="24"/>
      <c r="BO44" s="24"/>
      <c r="BP44" s="24"/>
      <c r="BQ44" s="24"/>
      <c r="BR44" s="24"/>
      <c r="BS44" s="24"/>
      <c r="BT44" s="24"/>
      <c r="BU44" s="24"/>
      <c r="BV44" s="24"/>
      <c r="BW44" s="24"/>
      <c r="BX44" s="24"/>
      <c r="BY44" s="24"/>
      <c r="BZ44" s="24"/>
      <c r="CA44" s="24"/>
      <c r="CB44" s="24"/>
      <c r="CC44" s="24"/>
      <c r="CD44" s="24"/>
      <c r="CE44" s="24"/>
      <c r="CF44" s="24"/>
      <c r="CG44" s="24"/>
      <c r="CH44" s="24"/>
      <c r="CI44" s="24"/>
      <c r="CJ44" s="24"/>
      <c r="CK44" s="24"/>
      <c r="CL44" s="24"/>
      <c r="CM44" s="24"/>
      <c r="CN44" s="24"/>
      <c r="CO44" s="24"/>
      <c r="CP44" s="24"/>
      <c r="CQ44" s="24"/>
      <c r="CR44" s="24"/>
      <c r="CS44" s="24"/>
      <c r="CT44" s="24"/>
      <c r="CU44" s="24"/>
      <c r="CV44" s="24"/>
      <c r="CW44" s="24"/>
      <c r="CX44" s="24"/>
      <c r="CY44" s="24"/>
      <c r="CZ44" s="24"/>
      <c r="DA44" s="24"/>
      <c r="DB44" s="24"/>
      <c r="DC44" s="24"/>
      <c r="DD44" s="24"/>
      <c r="DE44" s="24"/>
      <c r="DF44" s="24"/>
      <c r="DG44" s="24"/>
      <c r="DH44" s="24"/>
    </row>
    <row r="45" spans="1:112" ht="12.75">
      <c r="A45" s="24"/>
      <c r="B45" s="140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24"/>
      <c r="BN45" s="24"/>
      <c r="BO45" s="24"/>
      <c r="BP45" s="24"/>
      <c r="BQ45" s="24"/>
      <c r="BR45" s="24"/>
      <c r="BS45" s="24"/>
      <c r="BT45" s="24"/>
      <c r="BU45" s="24"/>
      <c r="BV45" s="24"/>
      <c r="BW45" s="24"/>
      <c r="BX45" s="24"/>
      <c r="BY45" s="24"/>
      <c r="BZ45" s="24"/>
      <c r="CA45" s="24"/>
      <c r="CB45" s="24"/>
      <c r="CC45" s="24"/>
      <c r="CD45" s="24"/>
      <c r="CE45" s="24"/>
      <c r="CF45" s="24"/>
      <c r="CG45" s="24"/>
      <c r="CH45" s="24"/>
      <c r="CI45" s="24"/>
      <c r="CJ45" s="24"/>
      <c r="CK45" s="24"/>
      <c r="CL45" s="24"/>
      <c r="CM45" s="24"/>
      <c r="CN45" s="24"/>
      <c r="CO45" s="24"/>
      <c r="CP45" s="24"/>
      <c r="CQ45" s="24"/>
      <c r="CR45" s="24"/>
      <c r="CS45" s="24"/>
      <c r="CT45" s="24"/>
      <c r="CU45" s="24"/>
      <c r="CV45" s="24"/>
      <c r="CW45" s="24"/>
      <c r="CX45" s="24"/>
      <c r="CY45" s="24"/>
      <c r="CZ45" s="24"/>
      <c r="DA45" s="24"/>
      <c r="DB45" s="24"/>
      <c r="DC45" s="24"/>
      <c r="DD45" s="24"/>
      <c r="DE45" s="24"/>
      <c r="DF45" s="24"/>
      <c r="DG45" s="24"/>
      <c r="DH45" s="24"/>
    </row>
    <row r="46" spans="1:112" ht="12.75">
      <c r="A46" s="141"/>
      <c r="B46" s="24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  <c r="BF46" s="24"/>
      <c r="BG46" s="24"/>
      <c r="BH46" s="24"/>
      <c r="BI46" s="24"/>
      <c r="BJ46" s="24"/>
      <c r="BK46" s="24"/>
      <c r="BL46" s="24"/>
      <c r="BM46" s="24"/>
      <c r="BN46" s="24"/>
      <c r="BO46" s="24"/>
      <c r="BP46" s="24"/>
      <c r="BQ46" s="24"/>
      <c r="BR46" s="24"/>
      <c r="BS46" s="24"/>
      <c r="BT46" s="24"/>
      <c r="BU46" s="24"/>
      <c r="BV46" s="24"/>
      <c r="BW46" s="24"/>
      <c r="BX46" s="24"/>
      <c r="BY46" s="24"/>
      <c r="BZ46" s="24"/>
      <c r="CA46" s="24"/>
      <c r="CB46" s="24"/>
      <c r="CC46" s="24"/>
      <c r="CD46" s="24"/>
      <c r="CE46" s="24"/>
      <c r="CF46" s="24"/>
      <c r="CG46" s="24"/>
      <c r="CH46" s="24"/>
      <c r="CI46" s="24"/>
      <c r="CJ46" s="24"/>
      <c r="CK46" s="24"/>
      <c r="CL46" s="24"/>
      <c r="CM46" s="24"/>
      <c r="CN46" s="24"/>
      <c r="CO46" s="24"/>
      <c r="CP46" s="24"/>
      <c r="CQ46" s="24"/>
      <c r="CR46" s="24"/>
      <c r="CS46" s="24"/>
      <c r="CT46" s="24"/>
      <c r="CU46" s="24"/>
      <c r="CV46" s="24"/>
      <c r="CW46" s="24"/>
      <c r="CX46" s="24"/>
      <c r="CY46" s="24"/>
      <c r="CZ46" s="24"/>
      <c r="DA46" s="24"/>
      <c r="DB46" s="24"/>
      <c r="DC46" s="24"/>
      <c r="DD46" s="24"/>
      <c r="DE46" s="24"/>
      <c r="DF46" s="24"/>
      <c r="DG46" s="24"/>
      <c r="DH46" s="24"/>
    </row>
    <row r="47" spans="1:112" ht="12.75">
      <c r="A47" s="24"/>
      <c r="B47" s="24"/>
      <c r="C47" s="24"/>
      <c r="D47" s="24"/>
      <c r="E47" s="142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24"/>
      <c r="BG47" s="24"/>
      <c r="BH47" s="24"/>
      <c r="BI47" s="24"/>
      <c r="BJ47" s="24"/>
      <c r="BK47" s="24"/>
      <c r="BL47" s="24"/>
      <c r="BM47" s="24"/>
      <c r="BN47" s="24"/>
      <c r="BO47" s="24"/>
      <c r="BP47" s="24"/>
      <c r="BQ47" s="24"/>
      <c r="BR47" s="24"/>
      <c r="BS47" s="24"/>
      <c r="BT47" s="24"/>
      <c r="BU47" s="24"/>
      <c r="BV47" s="24"/>
      <c r="BW47" s="24"/>
      <c r="BX47" s="24"/>
      <c r="BY47" s="24"/>
      <c r="BZ47" s="24"/>
      <c r="CA47" s="24"/>
      <c r="CB47" s="24"/>
      <c r="CC47" s="24"/>
      <c r="CD47" s="24"/>
      <c r="CE47" s="24"/>
      <c r="CF47" s="24"/>
      <c r="CG47" s="24"/>
      <c r="CH47" s="24"/>
      <c r="CI47" s="24"/>
      <c r="CJ47" s="24"/>
      <c r="CK47" s="24"/>
      <c r="CL47" s="24"/>
      <c r="CM47" s="24"/>
      <c r="CN47" s="24"/>
      <c r="CO47" s="24"/>
      <c r="CP47" s="24"/>
      <c r="CQ47" s="24"/>
      <c r="CR47" s="24"/>
      <c r="CS47" s="24"/>
      <c r="CT47" s="24"/>
      <c r="CU47" s="24"/>
      <c r="CV47" s="24"/>
      <c r="CW47" s="24"/>
      <c r="CX47" s="24"/>
      <c r="CY47" s="24"/>
      <c r="CZ47" s="24"/>
      <c r="DA47" s="24"/>
      <c r="DB47" s="24"/>
      <c r="DC47" s="24"/>
      <c r="DD47" s="24"/>
      <c r="DE47" s="24"/>
      <c r="DF47" s="24"/>
      <c r="DG47" s="24"/>
      <c r="DH47" s="24"/>
    </row>
    <row r="48" spans="1:112" ht="12.75">
      <c r="A48" s="24"/>
      <c r="B48" s="24"/>
      <c r="C48" s="24"/>
      <c r="D48" s="24"/>
      <c r="E48" s="143"/>
      <c r="F48" s="143"/>
      <c r="G48" s="143"/>
      <c r="H48" s="143"/>
      <c r="I48" s="143"/>
      <c r="J48" s="143"/>
      <c r="K48" s="143"/>
      <c r="L48" s="143"/>
      <c r="M48" s="143"/>
      <c r="N48" s="143"/>
      <c r="O48" s="143"/>
      <c r="P48" s="143"/>
      <c r="Q48" s="143"/>
      <c r="R48" s="143"/>
      <c r="S48" s="143"/>
      <c r="T48" s="143"/>
      <c r="U48" s="143"/>
      <c r="V48" s="143"/>
      <c r="W48" s="143"/>
      <c r="X48" s="143"/>
      <c r="Y48" s="143"/>
      <c r="Z48" s="143"/>
      <c r="AA48" s="143"/>
      <c r="AB48" s="143"/>
      <c r="AC48" s="143"/>
      <c r="AD48" s="143"/>
      <c r="AE48" s="143"/>
      <c r="AF48" s="143"/>
      <c r="AG48" s="143"/>
      <c r="AH48" s="143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24"/>
      <c r="BF48" s="24"/>
      <c r="BG48" s="24"/>
      <c r="BH48" s="24"/>
      <c r="BI48" s="24"/>
      <c r="BJ48" s="24"/>
      <c r="BK48" s="24"/>
      <c r="BL48" s="24"/>
      <c r="BM48" s="24"/>
      <c r="BN48" s="24"/>
      <c r="BO48" s="24"/>
      <c r="BP48" s="24"/>
      <c r="BQ48" s="24"/>
      <c r="BR48" s="24"/>
      <c r="BS48" s="24"/>
      <c r="BT48" s="24"/>
      <c r="BU48" s="24"/>
      <c r="BV48" s="24"/>
      <c r="BW48" s="24"/>
      <c r="BX48" s="24"/>
      <c r="BY48" s="24"/>
      <c r="BZ48" s="24"/>
      <c r="CA48" s="24"/>
      <c r="CB48" s="24"/>
      <c r="CC48" s="24"/>
      <c r="CD48" s="24"/>
      <c r="CE48" s="24"/>
      <c r="CF48" s="24"/>
      <c r="CG48" s="24"/>
      <c r="CH48" s="24"/>
      <c r="CI48" s="24"/>
      <c r="CJ48" s="24"/>
      <c r="CK48" s="24"/>
      <c r="CL48" s="24"/>
      <c r="CM48" s="24"/>
      <c r="CN48" s="24"/>
      <c r="CO48" s="24"/>
      <c r="CP48" s="24"/>
      <c r="CQ48" s="24"/>
      <c r="CR48" s="24"/>
      <c r="CS48" s="24"/>
      <c r="CT48" s="24"/>
      <c r="CU48" s="24"/>
      <c r="CV48" s="24"/>
      <c r="CW48" s="24"/>
      <c r="CX48" s="24"/>
      <c r="CY48" s="24"/>
      <c r="CZ48" s="24"/>
      <c r="DA48" s="24"/>
      <c r="DB48" s="24"/>
      <c r="DC48" s="24"/>
      <c r="DD48" s="24"/>
      <c r="DE48" s="24"/>
      <c r="DF48" s="24"/>
      <c r="DG48" s="24"/>
      <c r="DH48" s="24"/>
    </row>
    <row r="49" spans="1:112" ht="12.75">
      <c r="A49" s="24"/>
      <c r="B49" s="24"/>
      <c r="C49" s="24"/>
      <c r="D49" s="24"/>
      <c r="E49" s="143"/>
      <c r="F49" s="143"/>
      <c r="G49" s="143"/>
      <c r="H49" s="143"/>
      <c r="I49" s="143"/>
      <c r="J49" s="143"/>
      <c r="K49" s="143"/>
      <c r="L49" s="143"/>
      <c r="M49" s="143"/>
      <c r="N49" s="143"/>
      <c r="O49" s="143"/>
      <c r="P49" s="143"/>
      <c r="Q49" s="143"/>
      <c r="R49" s="143"/>
      <c r="S49" s="143"/>
      <c r="T49" s="143"/>
      <c r="U49" s="143"/>
      <c r="V49" s="143"/>
      <c r="W49" s="143"/>
      <c r="X49" s="143"/>
      <c r="Y49" s="143"/>
      <c r="Z49" s="143"/>
      <c r="AA49" s="143"/>
      <c r="AB49" s="143"/>
      <c r="AC49" s="143"/>
      <c r="AD49" s="143"/>
      <c r="AE49" s="143"/>
      <c r="AF49" s="143"/>
      <c r="AG49" s="143"/>
      <c r="AH49" s="143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  <c r="BF49" s="24"/>
      <c r="BG49" s="24"/>
      <c r="BH49" s="24"/>
      <c r="BI49" s="24"/>
      <c r="BJ49" s="24"/>
      <c r="BK49" s="24"/>
      <c r="BL49" s="24"/>
      <c r="BM49" s="24"/>
      <c r="BN49" s="24"/>
      <c r="BO49" s="24"/>
      <c r="BP49" s="24"/>
      <c r="BQ49" s="24"/>
      <c r="BR49" s="24"/>
      <c r="BS49" s="24"/>
      <c r="BT49" s="24"/>
      <c r="BU49" s="24"/>
      <c r="BV49" s="24"/>
      <c r="BW49" s="24"/>
      <c r="BX49" s="24"/>
      <c r="BY49" s="24"/>
      <c r="BZ49" s="24"/>
      <c r="CA49" s="24"/>
      <c r="CB49" s="24"/>
      <c r="CC49" s="24"/>
      <c r="CD49" s="24"/>
      <c r="CE49" s="24"/>
      <c r="CF49" s="24"/>
      <c r="CG49" s="24"/>
      <c r="CH49" s="24"/>
      <c r="CI49" s="24"/>
      <c r="CJ49" s="24"/>
      <c r="CK49" s="24"/>
      <c r="CL49" s="24"/>
      <c r="CM49" s="24"/>
      <c r="CN49" s="24"/>
      <c r="CO49" s="24"/>
      <c r="CP49" s="24"/>
      <c r="CQ49" s="24"/>
      <c r="CR49" s="24"/>
      <c r="CS49" s="24"/>
      <c r="CT49" s="24"/>
      <c r="CU49" s="24"/>
      <c r="CV49" s="24"/>
      <c r="CW49" s="24"/>
      <c r="CX49" s="24"/>
      <c r="CY49" s="24"/>
      <c r="CZ49" s="24"/>
      <c r="DA49" s="24"/>
      <c r="DB49" s="24"/>
      <c r="DC49" s="24"/>
      <c r="DD49" s="24"/>
      <c r="DE49" s="24"/>
      <c r="DF49" s="24"/>
      <c r="DG49" s="24"/>
      <c r="DH49" s="24"/>
    </row>
    <row r="50" spans="1:112" ht="12.75">
      <c r="A50" s="24"/>
      <c r="B50" s="24"/>
      <c r="C50" s="24"/>
      <c r="D50" s="24"/>
      <c r="E50" s="24"/>
      <c r="F50" s="24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4"/>
      <c r="BC50" s="24"/>
      <c r="BD50" s="24"/>
      <c r="BE50" s="24"/>
      <c r="BF50" s="24"/>
      <c r="BG50" s="24"/>
      <c r="BH50" s="24"/>
      <c r="BI50" s="24"/>
      <c r="BJ50" s="24"/>
      <c r="BK50" s="24"/>
      <c r="BL50" s="24"/>
      <c r="BM50" s="24"/>
      <c r="BN50" s="24"/>
      <c r="BO50" s="24"/>
      <c r="BP50" s="24"/>
      <c r="BQ50" s="24"/>
      <c r="BR50" s="24"/>
      <c r="BS50" s="24"/>
      <c r="BT50" s="24"/>
      <c r="BU50" s="24"/>
      <c r="BV50" s="24"/>
      <c r="BW50" s="24"/>
      <c r="BX50" s="24"/>
      <c r="BY50" s="24"/>
      <c r="BZ50" s="24"/>
      <c r="CA50" s="24"/>
      <c r="CB50" s="24"/>
      <c r="CC50" s="24"/>
      <c r="CD50" s="24"/>
      <c r="CE50" s="24"/>
      <c r="CF50" s="24"/>
      <c r="CG50" s="24"/>
      <c r="CH50" s="24"/>
      <c r="CI50" s="24"/>
      <c r="CJ50" s="24"/>
      <c r="CK50" s="24"/>
      <c r="CL50" s="24"/>
      <c r="CM50" s="24"/>
      <c r="CN50" s="24"/>
      <c r="CO50" s="24"/>
      <c r="CP50" s="24"/>
      <c r="CQ50" s="24"/>
      <c r="CR50" s="24"/>
      <c r="CS50" s="24"/>
      <c r="CT50" s="24"/>
      <c r="CU50" s="24"/>
      <c r="CV50" s="24"/>
      <c r="CW50" s="24"/>
      <c r="CX50" s="24"/>
      <c r="CY50" s="24"/>
      <c r="CZ50" s="24"/>
      <c r="DA50" s="24"/>
      <c r="DB50" s="24"/>
      <c r="DC50" s="24"/>
      <c r="DD50" s="24"/>
      <c r="DE50" s="24"/>
      <c r="DF50" s="24"/>
      <c r="DG50" s="24"/>
      <c r="DH50" s="24"/>
    </row>
    <row r="51" spans="1:112" ht="12.75">
      <c r="A51" s="24"/>
      <c r="B51" s="24"/>
      <c r="C51" s="24"/>
      <c r="D51" s="24"/>
      <c r="E51" s="24"/>
      <c r="F51" s="24"/>
      <c r="G51" s="9"/>
      <c r="H51" s="24"/>
      <c r="I51" s="24"/>
      <c r="J51" s="24"/>
      <c r="K51" s="24"/>
      <c r="L51" s="24"/>
      <c r="M51" s="9"/>
      <c r="N51" s="24"/>
      <c r="O51" s="24"/>
      <c r="P51" s="24"/>
      <c r="Q51" s="24"/>
      <c r="R51" s="24"/>
      <c r="S51" s="9"/>
      <c r="T51" s="24"/>
      <c r="U51" s="24"/>
      <c r="V51" s="24"/>
      <c r="W51" s="24"/>
      <c r="X51" s="24"/>
      <c r="Y51" s="9"/>
      <c r="Z51" s="24"/>
      <c r="AA51" s="24"/>
      <c r="AB51" s="24"/>
      <c r="AC51" s="24"/>
      <c r="AD51" s="24"/>
      <c r="AE51" s="9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4"/>
      <c r="BE51" s="24"/>
      <c r="BF51" s="24"/>
      <c r="BG51" s="24"/>
      <c r="BH51" s="24"/>
      <c r="BI51" s="24"/>
      <c r="BJ51" s="24"/>
      <c r="BK51" s="24"/>
      <c r="BL51" s="24"/>
      <c r="BM51" s="24"/>
      <c r="BN51" s="24"/>
      <c r="BO51" s="24"/>
      <c r="BP51" s="24"/>
      <c r="BQ51" s="24"/>
      <c r="BR51" s="24"/>
      <c r="BS51" s="24"/>
      <c r="BT51" s="24"/>
      <c r="BU51" s="24"/>
      <c r="BV51" s="24"/>
      <c r="BW51" s="24"/>
      <c r="BX51" s="24"/>
      <c r="BY51" s="24"/>
      <c r="BZ51" s="24"/>
      <c r="CA51" s="24"/>
      <c r="CB51" s="24"/>
      <c r="CC51" s="24"/>
      <c r="CD51" s="24"/>
      <c r="CE51" s="24"/>
      <c r="CF51" s="24"/>
      <c r="CG51" s="24"/>
      <c r="CH51" s="24"/>
      <c r="CI51" s="24"/>
      <c r="CJ51" s="24"/>
      <c r="CK51" s="24"/>
      <c r="CL51" s="24"/>
      <c r="CM51" s="24"/>
      <c r="CN51" s="24"/>
      <c r="CO51" s="24"/>
      <c r="CP51" s="24"/>
      <c r="CQ51" s="24"/>
      <c r="CR51" s="24"/>
      <c r="CS51" s="24"/>
      <c r="CT51" s="24"/>
      <c r="CU51" s="24"/>
      <c r="CV51" s="24"/>
      <c r="CW51" s="24"/>
      <c r="CX51" s="24"/>
      <c r="CY51" s="24"/>
      <c r="CZ51" s="24"/>
      <c r="DA51" s="24"/>
      <c r="DB51" s="24"/>
      <c r="DC51" s="24"/>
      <c r="DD51" s="24"/>
      <c r="DE51" s="24"/>
      <c r="DF51" s="24"/>
      <c r="DG51" s="24"/>
      <c r="DH51" s="24"/>
    </row>
    <row r="52" spans="1:112" ht="12.75">
      <c r="A52" s="24"/>
      <c r="B52" s="24"/>
      <c r="C52" s="24"/>
      <c r="D52" s="24"/>
      <c r="E52" s="24"/>
      <c r="F52" s="24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4"/>
      <c r="BF52" s="24"/>
      <c r="BG52" s="24"/>
      <c r="BH52" s="24"/>
      <c r="BI52" s="24"/>
      <c r="BJ52" s="24"/>
      <c r="BK52" s="24"/>
      <c r="BL52" s="24"/>
      <c r="BM52" s="24"/>
      <c r="BN52" s="24"/>
      <c r="BO52" s="24"/>
      <c r="BP52" s="24"/>
      <c r="BQ52" s="24"/>
      <c r="BR52" s="24"/>
      <c r="BS52" s="24"/>
      <c r="BT52" s="24"/>
      <c r="BU52" s="24"/>
      <c r="BV52" s="24"/>
      <c r="BW52" s="24"/>
      <c r="BX52" s="24"/>
      <c r="BY52" s="24"/>
      <c r="BZ52" s="24"/>
      <c r="CA52" s="24"/>
      <c r="CB52" s="24"/>
      <c r="CC52" s="24"/>
      <c r="CD52" s="24"/>
      <c r="CE52" s="24"/>
      <c r="CF52" s="24"/>
      <c r="CG52" s="24"/>
      <c r="CH52" s="24"/>
      <c r="CI52" s="24"/>
      <c r="CJ52" s="24"/>
      <c r="CK52" s="24"/>
      <c r="CL52" s="24"/>
      <c r="CM52" s="24"/>
      <c r="CN52" s="24"/>
      <c r="CO52" s="24"/>
      <c r="CP52" s="24"/>
      <c r="CQ52" s="24"/>
      <c r="CR52" s="24"/>
      <c r="CS52" s="24"/>
      <c r="CT52" s="24"/>
      <c r="CU52" s="24"/>
      <c r="CV52" s="24"/>
      <c r="CW52" s="24"/>
      <c r="CX52" s="24"/>
      <c r="CY52" s="24"/>
      <c r="CZ52" s="24"/>
      <c r="DA52" s="24"/>
      <c r="DB52" s="24"/>
      <c r="DC52" s="24"/>
      <c r="DD52" s="24"/>
      <c r="DE52" s="24"/>
      <c r="DF52" s="24"/>
      <c r="DG52" s="24"/>
      <c r="DH52" s="24"/>
    </row>
    <row r="53" spans="1:112" ht="12.75">
      <c r="A53" s="144"/>
      <c r="B53" s="24"/>
      <c r="C53" s="24"/>
      <c r="D53" s="24"/>
      <c r="E53" s="24"/>
      <c r="F53" s="24"/>
      <c r="G53" s="9"/>
      <c r="H53" s="24"/>
      <c r="I53" s="24"/>
      <c r="J53" s="24"/>
      <c r="K53" s="24"/>
      <c r="L53" s="24"/>
      <c r="M53" s="9"/>
      <c r="N53" s="24"/>
      <c r="O53" s="24"/>
      <c r="P53" s="24"/>
      <c r="Q53" s="24"/>
      <c r="R53" s="24"/>
      <c r="S53" s="9"/>
      <c r="T53" s="24"/>
      <c r="U53" s="24"/>
      <c r="V53" s="24"/>
      <c r="W53" s="24"/>
      <c r="X53" s="24"/>
      <c r="Y53" s="9"/>
      <c r="Z53" s="24"/>
      <c r="AA53" s="24"/>
      <c r="AB53" s="24"/>
      <c r="AC53" s="24"/>
      <c r="AD53" s="24"/>
      <c r="AE53" s="9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  <c r="BA53" s="24"/>
      <c r="BB53" s="24"/>
      <c r="BC53" s="24"/>
      <c r="BD53" s="24"/>
      <c r="BE53" s="24"/>
      <c r="BF53" s="24"/>
      <c r="BG53" s="24"/>
      <c r="BH53" s="24"/>
      <c r="BI53" s="24"/>
      <c r="BJ53" s="24"/>
      <c r="BK53" s="24"/>
      <c r="BL53" s="24"/>
      <c r="BM53" s="24"/>
      <c r="BN53" s="24"/>
      <c r="BO53" s="24"/>
      <c r="BP53" s="24"/>
      <c r="BQ53" s="24"/>
      <c r="BR53" s="24"/>
      <c r="BS53" s="24"/>
      <c r="BT53" s="24"/>
      <c r="BU53" s="24"/>
      <c r="BV53" s="24"/>
      <c r="BW53" s="24"/>
      <c r="BX53" s="24"/>
      <c r="BY53" s="24"/>
      <c r="BZ53" s="24"/>
      <c r="CA53" s="24"/>
      <c r="CB53" s="24"/>
      <c r="CC53" s="24"/>
      <c r="CD53" s="24"/>
      <c r="CE53" s="24"/>
      <c r="CF53" s="24"/>
      <c r="CG53" s="24"/>
      <c r="CH53" s="24"/>
      <c r="CI53" s="24"/>
      <c r="CJ53" s="24"/>
      <c r="CK53" s="24"/>
      <c r="CL53" s="24"/>
      <c r="CM53" s="24"/>
      <c r="CN53" s="24"/>
      <c r="CO53" s="24"/>
      <c r="CP53" s="24"/>
      <c r="CQ53" s="24"/>
      <c r="CR53" s="24"/>
      <c r="CS53" s="24"/>
      <c r="CT53" s="24"/>
      <c r="CU53" s="24"/>
      <c r="CV53" s="24"/>
      <c r="CW53" s="24"/>
      <c r="CX53" s="24"/>
      <c r="CY53" s="24"/>
      <c r="CZ53" s="24"/>
      <c r="DA53" s="24"/>
      <c r="DB53" s="24"/>
      <c r="DC53" s="24"/>
      <c r="DD53" s="24"/>
      <c r="DE53" s="24"/>
      <c r="DF53" s="24"/>
      <c r="DG53" s="24"/>
      <c r="DH53" s="24"/>
    </row>
    <row r="54" spans="1:112" ht="12.75">
      <c r="A54" s="24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  <c r="BA54" s="24"/>
      <c r="BB54" s="24"/>
      <c r="BC54" s="24"/>
      <c r="BD54" s="24"/>
      <c r="BE54" s="24"/>
      <c r="BF54" s="24"/>
      <c r="BG54" s="24"/>
      <c r="BH54" s="24"/>
      <c r="BI54" s="24"/>
      <c r="BJ54" s="24"/>
      <c r="BK54" s="24"/>
      <c r="BL54" s="24"/>
      <c r="BM54" s="24"/>
      <c r="BN54" s="24"/>
      <c r="BO54" s="24"/>
      <c r="BP54" s="24"/>
      <c r="BQ54" s="24"/>
      <c r="BR54" s="24"/>
      <c r="BS54" s="24"/>
      <c r="BT54" s="24"/>
      <c r="BU54" s="24"/>
      <c r="BV54" s="24"/>
      <c r="BW54" s="24"/>
      <c r="BX54" s="24"/>
      <c r="BY54" s="24"/>
      <c r="BZ54" s="24"/>
      <c r="CA54" s="24"/>
      <c r="CB54" s="24"/>
      <c r="CC54" s="24"/>
      <c r="CD54" s="24"/>
      <c r="CE54" s="24"/>
      <c r="CF54" s="24"/>
      <c r="CG54" s="24"/>
      <c r="CH54" s="24"/>
      <c r="CI54" s="24"/>
      <c r="CJ54" s="24"/>
      <c r="CK54" s="24"/>
      <c r="CL54" s="24"/>
      <c r="CM54" s="24"/>
      <c r="CN54" s="24"/>
      <c r="CO54" s="24"/>
      <c r="CP54" s="24"/>
      <c r="CQ54" s="24"/>
      <c r="CR54" s="24"/>
      <c r="CS54" s="24"/>
      <c r="CT54" s="24"/>
      <c r="CU54" s="24"/>
      <c r="CV54" s="24"/>
      <c r="CW54" s="24"/>
      <c r="CX54" s="24"/>
      <c r="CY54" s="24"/>
      <c r="CZ54" s="24"/>
      <c r="DA54" s="24"/>
      <c r="DB54" s="24"/>
      <c r="DC54" s="24"/>
      <c r="DD54" s="24"/>
      <c r="DE54" s="24"/>
      <c r="DF54" s="24"/>
      <c r="DG54" s="24"/>
      <c r="DH54" s="24"/>
    </row>
    <row r="55" spans="1:112" ht="12.75">
      <c r="A55" s="24"/>
      <c r="B55" s="24"/>
      <c r="C55" s="24"/>
      <c r="D55" s="24"/>
      <c r="E55" s="24"/>
      <c r="F55" s="24"/>
      <c r="G55" s="9"/>
      <c r="H55" s="24"/>
      <c r="I55" s="24"/>
      <c r="J55" s="24"/>
      <c r="K55" s="24"/>
      <c r="L55" s="24"/>
      <c r="M55" s="9"/>
      <c r="N55" s="24"/>
      <c r="O55" s="24"/>
      <c r="P55" s="24"/>
      <c r="Q55" s="24"/>
      <c r="R55" s="24"/>
      <c r="S55" s="9"/>
      <c r="T55" s="24"/>
      <c r="U55" s="24"/>
      <c r="V55" s="24"/>
      <c r="W55" s="24"/>
      <c r="X55" s="24"/>
      <c r="Y55" s="9"/>
      <c r="Z55" s="24"/>
      <c r="AA55" s="24"/>
      <c r="AB55" s="24"/>
      <c r="AC55" s="24"/>
      <c r="AD55" s="24"/>
      <c r="AE55" s="9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/>
      <c r="CY55" s="24"/>
      <c r="CZ55" s="24"/>
      <c r="DA55" s="24"/>
      <c r="DB55" s="24"/>
      <c r="DC55" s="24"/>
      <c r="DD55" s="24"/>
      <c r="DE55" s="24"/>
      <c r="DF55" s="24"/>
      <c r="DG55" s="24"/>
      <c r="DH55" s="24"/>
    </row>
    <row r="56" spans="1:112" ht="12.75">
      <c r="A56" s="24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24"/>
      <c r="DC56" s="24"/>
      <c r="DD56" s="24"/>
      <c r="DE56" s="24"/>
      <c r="DF56" s="24"/>
      <c r="DG56" s="24"/>
      <c r="DH56" s="24"/>
    </row>
    <row r="57" spans="1:112" ht="12.75">
      <c r="A57" s="24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4"/>
      <c r="BF57" s="24"/>
      <c r="BG57" s="24"/>
      <c r="BH57" s="24"/>
      <c r="BI57" s="24"/>
      <c r="BJ57" s="24"/>
      <c r="BK57" s="24"/>
      <c r="BL57" s="24"/>
      <c r="BM57" s="24"/>
      <c r="BN57" s="24"/>
      <c r="BO57" s="24"/>
      <c r="BP57" s="24"/>
      <c r="BQ57" s="24"/>
      <c r="BR57" s="24"/>
      <c r="BS57" s="24"/>
      <c r="BT57" s="24"/>
      <c r="BU57" s="24"/>
      <c r="BV57" s="24"/>
      <c r="BW57" s="24"/>
      <c r="BX57" s="24"/>
      <c r="BY57" s="24"/>
      <c r="BZ57" s="24"/>
      <c r="CA57" s="24"/>
      <c r="CB57" s="24"/>
      <c r="CC57" s="24"/>
      <c r="CD57" s="24"/>
      <c r="CE57" s="24"/>
      <c r="CF57" s="24"/>
      <c r="CG57" s="24"/>
      <c r="CH57" s="24"/>
      <c r="CI57" s="24"/>
      <c r="CJ57" s="24"/>
      <c r="CK57" s="24"/>
      <c r="CL57" s="24"/>
      <c r="CM57" s="24"/>
      <c r="CN57" s="24"/>
      <c r="CO57" s="24"/>
      <c r="CP57" s="24"/>
      <c r="CQ57" s="24"/>
      <c r="CR57" s="24"/>
      <c r="CS57" s="24"/>
      <c r="CT57" s="24"/>
      <c r="CU57" s="24"/>
      <c r="CV57" s="24"/>
      <c r="CW57" s="24"/>
      <c r="CX57" s="24"/>
      <c r="CY57" s="24"/>
      <c r="CZ57" s="24"/>
      <c r="DA57" s="24"/>
      <c r="DB57" s="24"/>
      <c r="DC57" s="24"/>
      <c r="DD57" s="24"/>
      <c r="DE57" s="24"/>
      <c r="DF57" s="24"/>
      <c r="DG57" s="24"/>
      <c r="DH57" s="24"/>
    </row>
    <row r="58" spans="1:112" ht="12.75">
      <c r="A58" s="24"/>
      <c r="B58" s="24"/>
      <c r="C58" s="24"/>
      <c r="D58" s="24"/>
      <c r="E58" s="24"/>
      <c r="F58" s="24"/>
      <c r="G58" s="9"/>
      <c r="H58" s="24"/>
      <c r="I58" s="24"/>
      <c r="J58" s="24"/>
      <c r="K58" s="24"/>
      <c r="L58" s="24"/>
      <c r="M58" s="9"/>
      <c r="N58" s="24"/>
      <c r="O58" s="24"/>
      <c r="P58" s="24"/>
      <c r="Q58" s="24"/>
      <c r="R58" s="24"/>
      <c r="S58" s="9"/>
      <c r="T58" s="24"/>
      <c r="U58" s="24"/>
      <c r="V58" s="24"/>
      <c r="W58" s="24"/>
      <c r="X58" s="24"/>
      <c r="Y58" s="9"/>
      <c r="Z58" s="24"/>
      <c r="AA58" s="24"/>
      <c r="AB58" s="24"/>
      <c r="AC58" s="24"/>
      <c r="AD58" s="24"/>
      <c r="AE58" s="9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  <c r="BA58" s="24"/>
      <c r="BB58" s="24"/>
      <c r="BC58" s="24"/>
      <c r="BD58" s="24"/>
      <c r="BE58" s="24"/>
      <c r="BF58" s="24"/>
      <c r="BG58" s="24"/>
      <c r="BH58" s="24"/>
      <c r="BI58" s="24"/>
      <c r="BJ58" s="24"/>
      <c r="BK58" s="24"/>
      <c r="BL58" s="24"/>
      <c r="BM58" s="24"/>
      <c r="BN58" s="24"/>
      <c r="BO58" s="24"/>
      <c r="BP58" s="24"/>
      <c r="BQ58" s="24"/>
      <c r="BR58" s="24"/>
      <c r="BS58" s="24"/>
      <c r="BT58" s="24"/>
      <c r="BU58" s="24"/>
      <c r="BV58" s="24"/>
      <c r="BW58" s="24"/>
      <c r="BX58" s="24"/>
      <c r="BY58" s="24"/>
      <c r="BZ58" s="24"/>
      <c r="CA58" s="24"/>
      <c r="CB58" s="24"/>
      <c r="CC58" s="24"/>
      <c r="CD58" s="24"/>
      <c r="CE58" s="24"/>
      <c r="CF58" s="24"/>
      <c r="CG58" s="24"/>
      <c r="CH58" s="24"/>
      <c r="CI58" s="24"/>
      <c r="CJ58" s="24"/>
      <c r="CK58" s="24"/>
      <c r="CL58" s="24"/>
      <c r="CM58" s="24"/>
      <c r="CN58" s="24"/>
      <c r="CO58" s="24"/>
      <c r="CP58" s="24"/>
      <c r="CQ58" s="24"/>
      <c r="CR58" s="24"/>
      <c r="CS58" s="24"/>
      <c r="CT58" s="24"/>
      <c r="CU58" s="24"/>
      <c r="CV58" s="24"/>
      <c r="CW58" s="24"/>
      <c r="CX58" s="24"/>
      <c r="CY58" s="24"/>
      <c r="CZ58" s="24"/>
      <c r="DA58" s="24"/>
      <c r="DB58" s="24"/>
      <c r="DC58" s="24"/>
      <c r="DD58" s="24"/>
      <c r="DE58" s="24"/>
      <c r="DF58" s="24"/>
      <c r="DG58" s="24"/>
      <c r="DH58" s="24"/>
    </row>
    <row r="59" spans="1:112" ht="12.75">
      <c r="A59" s="62"/>
      <c r="B59" s="62"/>
      <c r="C59" s="62"/>
      <c r="D59" s="62"/>
      <c r="E59" s="9"/>
      <c r="F59" s="11"/>
      <c r="G59" s="9"/>
      <c r="H59" s="11"/>
      <c r="I59" s="9"/>
      <c r="J59" s="11"/>
      <c r="K59" s="9"/>
      <c r="L59" s="11"/>
      <c r="M59" s="9"/>
      <c r="N59" s="11"/>
      <c r="O59" s="9"/>
      <c r="P59" s="11"/>
      <c r="Q59" s="9"/>
      <c r="R59" s="11"/>
      <c r="S59" s="9"/>
      <c r="T59" s="11"/>
      <c r="U59" s="9"/>
      <c r="V59" s="11"/>
      <c r="W59" s="9"/>
      <c r="X59" s="11"/>
      <c r="Y59" s="9"/>
      <c r="Z59" s="11"/>
      <c r="AA59" s="9"/>
      <c r="AB59" s="11"/>
      <c r="AC59" s="9"/>
      <c r="AD59" s="11"/>
      <c r="AE59" s="9"/>
      <c r="AF59" s="11"/>
      <c r="AG59" s="9"/>
      <c r="AH59" s="11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4"/>
      <c r="AZ59" s="24"/>
      <c r="BA59" s="24"/>
      <c r="BB59" s="24"/>
      <c r="BC59" s="24"/>
      <c r="BD59" s="24"/>
      <c r="BE59" s="24"/>
      <c r="BF59" s="24"/>
      <c r="BG59" s="24"/>
      <c r="BH59" s="24"/>
      <c r="BI59" s="24"/>
      <c r="BJ59" s="24"/>
      <c r="BK59" s="24"/>
      <c r="BL59" s="24"/>
      <c r="BM59" s="24"/>
      <c r="BN59" s="24"/>
      <c r="BO59" s="24"/>
      <c r="BP59" s="24"/>
      <c r="BQ59" s="24"/>
      <c r="BR59" s="24"/>
      <c r="BS59" s="24"/>
      <c r="BT59" s="24"/>
      <c r="BU59" s="24"/>
      <c r="BV59" s="24"/>
      <c r="BW59" s="24"/>
      <c r="BX59" s="24"/>
      <c r="BY59" s="24"/>
      <c r="BZ59" s="24"/>
      <c r="CA59" s="24"/>
      <c r="CB59" s="24"/>
      <c r="CC59" s="24"/>
      <c r="CD59" s="24"/>
      <c r="CE59" s="24"/>
      <c r="CF59" s="24"/>
      <c r="CG59" s="24"/>
      <c r="CH59" s="24"/>
      <c r="CI59" s="24"/>
      <c r="CJ59" s="24"/>
      <c r="CK59" s="24"/>
      <c r="CL59" s="24"/>
      <c r="CM59" s="24"/>
      <c r="CN59" s="24"/>
      <c r="CO59" s="24"/>
      <c r="CP59" s="24"/>
      <c r="CQ59" s="24"/>
      <c r="CR59" s="24"/>
      <c r="CS59" s="24"/>
      <c r="CT59" s="24"/>
      <c r="CU59" s="24"/>
      <c r="CV59" s="24"/>
      <c r="CW59" s="24"/>
      <c r="CX59" s="24"/>
      <c r="CY59" s="24"/>
      <c r="CZ59" s="24"/>
      <c r="DA59" s="24"/>
      <c r="DB59" s="24"/>
      <c r="DC59" s="24"/>
      <c r="DD59" s="24"/>
      <c r="DE59" s="24"/>
      <c r="DF59" s="24"/>
      <c r="DG59" s="24"/>
      <c r="DH59" s="24"/>
    </row>
    <row r="60" spans="1:112" ht="12.75">
      <c r="A60" s="24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4"/>
      <c r="AS60" s="24"/>
      <c r="AT60" s="24"/>
      <c r="AU60" s="24"/>
      <c r="AV60" s="24"/>
      <c r="AW60" s="24"/>
      <c r="AX60" s="24"/>
      <c r="AY60" s="24"/>
      <c r="AZ60" s="24"/>
      <c r="BA60" s="24"/>
      <c r="BB60" s="24"/>
      <c r="BC60" s="24"/>
      <c r="BD60" s="24"/>
      <c r="BE60" s="24"/>
      <c r="BF60" s="24"/>
      <c r="BG60" s="24"/>
      <c r="BH60" s="24"/>
      <c r="BI60" s="24"/>
      <c r="BJ60" s="24"/>
      <c r="BK60" s="24"/>
      <c r="BL60" s="24"/>
      <c r="BM60" s="24"/>
      <c r="BN60" s="24"/>
      <c r="BO60" s="24"/>
      <c r="BP60" s="24"/>
      <c r="BQ60" s="24"/>
      <c r="BR60" s="24"/>
      <c r="BS60" s="24"/>
      <c r="BT60" s="24"/>
      <c r="BU60" s="24"/>
      <c r="BV60" s="24"/>
      <c r="BW60" s="24"/>
      <c r="BX60" s="24"/>
      <c r="BY60" s="24"/>
      <c r="BZ60" s="24"/>
      <c r="CA60" s="24"/>
      <c r="CB60" s="24"/>
      <c r="CC60" s="24"/>
      <c r="CD60" s="24"/>
      <c r="CE60" s="24"/>
      <c r="CF60" s="24"/>
      <c r="CG60" s="24"/>
      <c r="CH60" s="24"/>
      <c r="CI60" s="24"/>
      <c r="CJ60" s="24"/>
      <c r="CK60" s="24"/>
      <c r="CL60" s="24"/>
      <c r="CM60" s="24"/>
      <c r="CN60" s="24"/>
      <c r="CO60" s="24"/>
      <c r="CP60" s="24"/>
      <c r="CQ60" s="24"/>
      <c r="CR60" s="24"/>
      <c r="CS60" s="24"/>
      <c r="CT60" s="24"/>
      <c r="CU60" s="24"/>
      <c r="CV60" s="24"/>
      <c r="CW60" s="24"/>
      <c r="CX60" s="24"/>
      <c r="CY60" s="24"/>
      <c r="CZ60" s="24"/>
      <c r="DA60" s="24"/>
      <c r="DB60" s="24"/>
      <c r="DC60" s="24"/>
      <c r="DD60" s="24"/>
      <c r="DE60" s="24"/>
      <c r="DF60" s="24"/>
      <c r="DG60" s="24"/>
      <c r="DH60" s="24"/>
    </row>
    <row r="61" spans="1:112" ht="12.75">
      <c r="A61" s="24"/>
      <c r="B61" s="24"/>
      <c r="C61" s="139"/>
      <c r="D61" s="13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24"/>
      <c r="AJ61" s="24"/>
      <c r="AK61" s="24"/>
      <c r="AL61" s="24"/>
      <c r="AM61" s="24"/>
      <c r="AN61" s="24"/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AZ61" s="24"/>
      <c r="BA61" s="24"/>
      <c r="BB61" s="24"/>
      <c r="BC61" s="24"/>
      <c r="BD61" s="24"/>
      <c r="BE61" s="24"/>
      <c r="BF61" s="24"/>
      <c r="BG61" s="24"/>
      <c r="BH61" s="24"/>
      <c r="BI61" s="24"/>
      <c r="BJ61" s="24"/>
      <c r="BK61" s="24"/>
      <c r="BL61" s="24"/>
      <c r="BM61" s="24"/>
      <c r="BN61" s="24"/>
      <c r="BO61" s="24"/>
      <c r="BP61" s="24"/>
      <c r="BQ61" s="24"/>
      <c r="BR61" s="24"/>
      <c r="BS61" s="24"/>
      <c r="BT61" s="24"/>
      <c r="BU61" s="24"/>
      <c r="BV61" s="24"/>
      <c r="BW61" s="24"/>
      <c r="BX61" s="24"/>
      <c r="BY61" s="24"/>
      <c r="BZ61" s="24"/>
      <c r="CA61" s="24"/>
      <c r="CB61" s="24"/>
      <c r="CC61" s="24"/>
      <c r="CD61" s="24"/>
      <c r="CE61" s="24"/>
      <c r="CF61" s="24"/>
      <c r="CG61" s="24"/>
      <c r="CH61" s="24"/>
      <c r="CI61" s="24"/>
      <c r="CJ61" s="24"/>
      <c r="CK61" s="24"/>
      <c r="CL61" s="24"/>
      <c r="CM61" s="24"/>
      <c r="CN61" s="24"/>
      <c r="CO61" s="24"/>
      <c r="CP61" s="24"/>
      <c r="CQ61" s="24"/>
      <c r="CR61" s="24"/>
      <c r="CS61" s="24"/>
      <c r="CT61" s="24"/>
      <c r="CU61" s="24"/>
      <c r="CV61" s="24"/>
      <c r="CW61" s="24"/>
      <c r="CX61" s="24"/>
      <c r="CY61" s="24"/>
      <c r="CZ61" s="24"/>
      <c r="DA61" s="24"/>
      <c r="DB61" s="24"/>
      <c r="DC61" s="24"/>
      <c r="DD61" s="24"/>
      <c r="DE61" s="24"/>
      <c r="DF61" s="24"/>
      <c r="DG61" s="24"/>
      <c r="DH61" s="24"/>
    </row>
    <row r="62" spans="1:112" ht="12.75">
      <c r="A62" s="24"/>
      <c r="B62" s="140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/>
      <c r="BF62" s="24"/>
      <c r="BG62" s="24"/>
      <c r="BH62" s="24"/>
      <c r="BI62" s="24"/>
      <c r="BJ62" s="24"/>
      <c r="BK62" s="24"/>
      <c r="BL62" s="24"/>
      <c r="BM62" s="24"/>
      <c r="BN62" s="24"/>
      <c r="BO62" s="24"/>
      <c r="BP62" s="24"/>
      <c r="BQ62" s="24"/>
      <c r="BR62" s="24"/>
      <c r="BS62" s="24"/>
      <c r="BT62" s="24"/>
      <c r="BU62" s="24"/>
      <c r="BV62" s="24"/>
      <c r="BW62" s="24"/>
      <c r="BX62" s="24"/>
      <c r="BY62" s="24"/>
      <c r="BZ62" s="24"/>
      <c r="CA62" s="24"/>
      <c r="CB62" s="24"/>
      <c r="CC62" s="24"/>
      <c r="CD62" s="24"/>
      <c r="CE62" s="24"/>
      <c r="CF62" s="24"/>
      <c r="CG62" s="24"/>
      <c r="CH62" s="24"/>
      <c r="CI62" s="24"/>
      <c r="CJ62" s="24"/>
      <c r="CK62" s="24"/>
      <c r="CL62" s="24"/>
      <c r="CM62" s="24"/>
      <c r="CN62" s="24"/>
      <c r="CO62" s="24"/>
      <c r="CP62" s="24"/>
      <c r="CQ62" s="24"/>
      <c r="CR62" s="24"/>
      <c r="CS62" s="24"/>
      <c r="CT62" s="24"/>
      <c r="CU62" s="24"/>
      <c r="CV62" s="24"/>
      <c r="CW62" s="24"/>
      <c r="CX62" s="24"/>
      <c r="CY62" s="24"/>
      <c r="CZ62" s="24"/>
      <c r="DA62" s="24"/>
      <c r="DB62" s="24"/>
      <c r="DC62" s="24"/>
      <c r="DD62" s="24"/>
      <c r="DE62" s="24"/>
      <c r="DF62" s="24"/>
      <c r="DG62" s="24"/>
      <c r="DH62" s="24"/>
    </row>
    <row r="63" spans="1:112" ht="12.75">
      <c r="A63" s="9"/>
      <c r="B63" s="140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24"/>
      <c r="BG63" s="24"/>
      <c r="BH63" s="24"/>
      <c r="BI63" s="24"/>
      <c r="BJ63" s="24"/>
      <c r="BK63" s="24"/>
      <c r="BL63" s="24"/>
      <c r="BM63" s="24"/>
      <c r="BN63" s="24"/>
      <c r="BO63" s="24"/>
      <c r="BP63" s="24"/>
      <c r="BQ63" s="24"/>
      <c r="BR63" s="24"/>
      <c r="BS63" s="24"/>
      <c r="BT63" s="24"/>
      <c r="BU63" s="24"/>
      <c r="BV63" s="24"/>
      <c r="BW63" s="24"/>
      <c r="BX63" s="24"/>
      <c r="BY63" s="24"/>
      <c r="BZ63" s="24"/>
      <c r="CA63" s="24"/>
      <c r="CB63" s="24"/>
      <c r="CC63" s="24"/>
      <c r="CD63" s="24"/>
      <c r="CE63" s="24"/>
      <c r="CF63" s="24"/>
      <c r="CG63" s="24"/>
      <c r="CH63" s="24"/>
      <c r="CI63" s="24"/>
      <c r="CJ63" s="24"/>
      <c r="CK63" s="24"/>
      <c r="CL63" s="24"/>
      <c r="CM63" s="24"/>
      <c r="CN63" s="24"/>
      <c r="CO63" s="24"/>
      <c r="CP63" s="24"/>
      <c r="CQ63" s="24"/>
      <c r="CR63" s="24"/>
      <c r="CS63" s="24"/>
      <c r="CT63" s="24"/>
      <c r="CU63" s="24"/>
      <c r="CV63" s="24"/>
      <c r="CW63" s="24"/>
      <c r="CX63" s="24"/>
      <c r="CY63" s="24"/>
      <c r="CZ63" s="24"/>
      <c r="DA63" s="24"/>
      <c r="DB63" s="24"/>
      <c r="DC63" s="24"/>
      <c r="DD63" s="24"/>
      <c r="DE63" s="24"/>
      <c r="DF63" s="24"/>
      <c r="DG63" s="24"/>
      <c r="DH63" s="24"/>
    </row>
    <row r="64" spans="1:112" ht="12.75">
      <c r="A64" s="24"/>
      <c r="B64" s="140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24"/>
      <c r="BG64" s="24"/>
      <c r="BH64" s="24"/>
      <c r="BI64" s="24"/>
      <c r="BJ64" s="24"/>
      <c r="BK64" s="24"/>
      <c r="BL64" s="24"/>
      <c r="BM64" s="24"/>
      <c r="BN64" s="24"/>
      <c r="BO64" s="24"/>
      <c r="BP64" s="24"/>
      <c r="BQ64" s="24"/>
      <c r="BR64" s="24"/>
      <c r="BS64" s="24"/>
      <c r="BT64" s="24"/>
      <c r="BU64" s="24"/>
      <c r="BV64" s="24"/>
      <c r="BW64" s="24"/>
      <c r="BX64" s="24"/>
      <c r="BY64" s="24"/>
      <c r="BZ64" s="24"/>
      <c r="CA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  <c r="CQ64" s="24"/>
      <c r="CR64" s="24"/>
      <c r="CS64" s="24"/>
      <c r="CT64" s="24"/>
      <c r="CU64" s="24"/>
      <c r="CV64" s="24"/>
      <c r="CW64" s="24"/>
      <c r="CX64" s="24"/>
      <c r="CY64" s="24"/>
      <c r="CZ64" s="24"/>
      <c r="DA64" s="24"/>
      <c r="DB64" s="24"/>
      <c r="DC64" s="24"/>
      <c r="DD64" s="24"/>
      <c r="DE64" s="24"/>
      <c r="DF64" s="24"/>
      <c r="DG64" s="24"/>
      <c r="DH64" s="24"/>
    </row>
    <row r="65" spans="1:112" ht="12.75">
      <c r="A65" s="24"/>
      <c r="B65" s="140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  <c r="BF65" s="24"/>
      <c r="BG65" s="24"/>
      <c r="BH65" s="24"/>
      <c r="BI65" s="24"/>
      <c r="BJ65" s="24"/>
      <c r="BK65" s="24"/>
      <c r="BL65" s="24"/>
      <c r="BM65" s="24"/>
      <c r="BN65" s="24"/>
      <c r="BO65" s="24"/>
      <c r="BP65" s="24"/>
      <c r="BQ65" s="24"/>
      <c r="BR65" s="24"/>
      <c r="BS65" s="24"/>
      <c r="BT65" s="24"/>
      <c r="BU65" s="24"/>
      <c r="BV65" s="24"/>
      <c r="BW65" s="24"/>
      <c r="BX65" s="24"/>
      <c r="BY65" s="24"/>
      <c r="BZ65" s="24"/>
      <c r="CA65" s="24"/>
      <c r="CB65" s="24"/>
      <c r="CC65" s="24"/>
      <c r="CD65" s="24"/>
      <c r="CE65" s="24"/>
      <c r="CF65" s="24"/>
      <c r="CG65" s="24"/>
      <c r="CH65" s="24"/>
      <c r="CI65" s="24"/>
      <c r="CJ65" s="24"/>
      <c r="CK65" s="24"/>
      <c r="CL65" s="24"/>
      <c r="CM65" s="24"/>
      <c r="CN65" s="24"/>
      <c r="CO65" s="24"/>
      <c r="CP65" s="24"/>
      <c r="CQ65" s="24"/>
      <c r="CR65" s="24"/>
      <c r="CS65" s="24"/>
      <c r="CT65" s="24"/>
      <c r="CU65" s="24"/>
      <c r="CV65" s="24"/>
      <c r="CW65" s="24"/>
      <c r="CX65" s="24"/>
      <c r="CY65" s="24"/>
      <c r="CZ65" s="24"/>
      <c r="DA65" s="24"/>
      <c r="DB65" s="24"/>
      <c r="DC65" s="24"/>
      <c r="DD65" s="24"/>
      <c r="DE65" s="24"/>
      <c r="DF65" s="24"/>
      <c r="DG65" s="24"/>
      <c r="DH65" s="24"/>
    </row>
    <row r="66" spans="1:112" ht="12.75">
      <c r="A66" s="24"/>
      <c r="B66" s="140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24"/>
      <c r="AJ66" s="24"/>
      <c r="AK66" s="24"/>
      <c r="AL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  <c r="BF66" s="24"/>
      <c r="BG66" s="24"/>
      <c r="BH66" s="24"/>
      <c r="BI66" s="24"/>
      <c r="BJ66" s="24"/>
      <c r="BK66" s="24"/>
      <c r="BL66" s="24"/>
      <c r="BM66" s="24"/>
      <c r="BN66" s="24"/>
      <c r="BO66" s="24"/>
      <c r="BP66" s="24"/>
      <c r="BQ66" s="24"/>
      <c r="BR66" s="24"/>
      <c r="BS66" s="24"/>
      <c r="BT66" s="24"/>
      <c r="BU66" s="24"/>
      <c r="BV66" s="24"/>
      <c r="BW66" s="24"/>
      <c r="BX66" s="24"/>
      <c r="BY66" s="24"/>
      <c r="BZ66" s="24"/>
      <c r="CA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  <c r="CQ66" s="24"/>
      <c r="CR66" s="24"/>
      <c r="CS66" s="24"/>
      <c r="CT66" s="24"/>
      <c r="CU66" s="24"/>
      <c r="CV66" s="24"/>
      <c r="CW66" s="24"/>
      <c r="CX66" s="24"/>
      <c r="CY66" s="24"/>
      <c r="CZ66" s="24"/>
      <c r="DA66" s="24"/>
      <c r="DB66" s="24"/>
      <c r="DC66" s="24"/>
      <c r="DD66" s="24"/>
      <c r="DE66" s="24"/>
      <c r="DF66" s="24"/>
      <c r="DG66" s="24"/>
      <c r="DH66" s="24"/>
    </row>
    <row r="67" spans="1:112" ht="12.75">
      <c r="A67" s="24"/>
      <c r="B67" s="140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24"/>
      <c r="AJ67" s="24"/>
      <c r="AK67" s="24"/>
      <c r="AL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4"/>
      <c r="BE67" s="24"/>
      <c r="BF67" s="24"/>
      <c r="BG67" s="24"/>
      <c r="BH67" s="24"/>
      <c r="BI67" s="24"/>
      <c r="BJ67" s="24"/>
      <c r="BK67" s="24"/>
      <c r="BL67" s="24"/>
      <c r="BM67" s="24"/>
      <c r="BN67" s="24"/>
      <c r="BO67" s="24"/>
      <c r="BP67" s="24"/>
      <c r="BQ67" s="24"/>
      <c r="BR67" s="24"/>
      <c r="BS67" s="24"/>
      <c r="BT67" s="24"/>
      <c r="BU67" s="24"/>
      <c r="BV67" s="24"/>
      <c r="BW67" s="24"/>
      <c r="BX67" s="24"/>
      <c r="BY67" s="24"/>
      <c r="BZ67" s="24"/>
      <c r="CA67" s="24"/>
      <c r="CB67" s="24"/>
      <c r="CC67" s="24"/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4"/>
      <c r="CP67" s="24"/>
      <c r="CQ67" s="24"/>
      <c r="CR67" s="24"/>
      <c r="CS67" s="24"/>
      <c r="CT67" s="24"/>
      <c r="CU67" s="24"/>
      <c r="CV67" s="24"/>
      <c r="CW67" s="24"/>
      <c r="CX67" s="24"/>
      <c r="CY67" s="24"/>
      <c r="CZ67" s="24"/>
      <c r="DA67" s="24"/>
      <c r="DB67" s="24"/>
      <c r="DC67" s="24"/>
      <c r="DD67" s="24"/>
      <c r="DE67" s="24"/>
      <c r="DF67" s="24"/>
      <c r="DG67" s="24"/>
      <c r="DH67" s="24"/>
    </row>
    <row r="68" spans="1:112" ht="12.75">
      <c r="A68" s="24"/>
      <c r="B68" s="140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24"/>
      <c r="AJ68" s="24"/>
      <c r="AK68" s="24"/>
      <c r="AL68" s="24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/>
      <c r="BF68" s="24"/>
      <c r="BG68" s="24"/>
      <c r="BH68" s="24"/>
      <c r="BI68" s="24"/>
      <c r="BJ68" s="24"/>
      <c r="BK68" s="24"/>
      <c r="BL68" s="24"/>
      <c r="BM68" s="24"/>
      <c r="BN68" s="24"/>
      <c r="BO68" s="24"/>
      <c r="BP68" s="24"/>
      <c r="BQ68" s="24"/>
      <c r="BR68" s="24"/>
      <c r="BS68" s="24"/>
      <c r="BT68" s="24"/>
      <c r="BU68" s="24"/>
      <c r="BV68" s="24"/>
      <c r="BW68" s="24"/>
      <c r="BX68" s="24"/>
      <c r="BY68" s="24"/>
      <c r="BZ68" s="24"/>
      <c r="CA68" s="24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  <c r="CQ68" s="24"/>
      <c r="CR68" s="24"/>
      <c r="CS68" s="24"/>
      <c r="CT68" s="24"/>
      <c r="CU68" s="24"/>
      <c r="CV68" s="24"/>
      <c r="CW68" s="24"/>
      <c r="CX68" s="24"/>
      <c r="CY68" s="24"/>
      <c r="CZ68" s="24"/>
      <c r="DA68" s="24"/>
      <c r="DB68" s="24"/>
      <c r="DC68" s="24"/>
      <c r="DD68" s="24"/>
      <c r="DE68" s="24"/>
      <c r="DF68" s="24"/>
      <c r="DG68" s="24"/>
      <c r="DH68" s="24"/>
    </row>
    <row r="69" spans="1:112" ht="12.75">
      <c r="A69" s="24"/>
      <c r="B69" s="140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24"/>
      <c r="AJ69" s="24"/>
      <c r="AK69" s="24"/>
      <c r="AL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24"/>
      <c r="BF69" s="24"/>
      <c r="BG69" s="24"/>
      <c r="BH69" s="24"/>
      <c r="BI69" s="24"/>
      <c r="BJ69" s="24"/>
      <c r="BK69" s="24"/>
      <c r="BL69" s="24"/>
      <c r="BM69" s="24"/>
      <c r="BN69" s="24"/>
      <c r="BO69" s="24"/>
      <c r="BP69" s="24"/>
      <c r="BQ69" s="24"/>
      <c r="BR69" s="24"/>
      <c r="BS69" s="24"/>
      <c r="BT69" s="24"/>
      <c r="BU69" s="24"/>
      <c r="BV69" s="24"/>
      <c r="BW69" s="24"/>
      <c r="BX69" s="24"/>
      <c r="BY69" s="24"/>
      <c r="BZ69" s="24"/>
      <c r="CA69" s="24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  <c r="CP69" s="24"/>
      <c r="CQ69" s="24"/>
      <c r="CR69" s="24"/>
      <c r="CS69" s="24"/>
      <c r="CT69" s="24"/>
      <c r="CU69" s="24"/>
      <c r="CV69" s="24"/>
      <c r="CW69" s="24"/>
      <c r="CX69" s="24"/>
      <c r="CY69" s="24"/>
      <c r="CZ69" s="24"/>
      <c r="DA69" s="24"/>
      <c r="DB69" s="24"/>
      <c r="DC69" s="24"/>
      <c r="DD69" s="24"/>
      <c r="DE69" s="24"/>
      <c r="DF69" s="24"/>
      <c r="DG69" s="24"/>
      <c r="DH69" s="24"/>
    </row>
    <row r="70" spans="1:112" ht="12.75">
      <c r="A70" s="24"/>
      <c r="B70" s="140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24"/>
      <c r="AJ70" s="24"/>
      <c r="AK70" s="24"/>
      <c r="AL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/>
      <c r="BF70" s="24"/>
      <c r="BG70" s="24"/>
      <c r="BH70" s="24"/>
      <c r="BI70" s="24"/>
      <c r="BJ70" s="24"/>
      <c r="BK70" s="24"/>
      <c r="BL70" s="24"/>
      <c r="BM70" s="24"/>
      <c r="BN70" s="24"/>
      <c r="BO70" s="24"/>
      <c r="BP70" s="24"/>
      <c r="BQ70" s="24"/>
      <c r="BR70" s="24"/>
      <c r="BS70" s="24"/>
      <c r="BT70" s="24"/>
      <c r="BU70" s="24"/>
      <c r="BV70" s="24"/>
      <c r="BW70" s="24"/>
      <c r="BX70" s="24"/>
      <c r="BY70" s="24"/>
      <c r="BZ70" s="24"/>
      <c r="CA70" s="24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  <c r="CQ70" s="24"/>
      <c r="CR70" s="24"/>
      <c r="CS70" s="24"/>
      <c r="CT70" s="24"/>
      <c r="CU70" s="24"/>
      <c r="CV70" s="24"/>
      <c r="CW70" s="24"/>
      <c r="CX70" s="24"/>
      <c r="CY70" s="24"/>
      <c r="CZ70" s="24"/>
      <c r="DA70" s="24"/>
      <c r="DB70" s="24"/>
      <c r="DC70" s="24"/>
      <c r="DD70" s="24"/>
      <c r="DE70" s="24"/>
      <c r="DF70" s="24"/>
      <c r="DG70" s="24"/>
      <c r="DH70" s="24"/>
    </row>
    <row r="71" spans="1:112" ht="12.75">
      <c r="A71" s="24"/>
      <c r="B71" s="140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  <c r="BF71" s="24"/>
      <c r="BG71" s="24"/>
      <c r="BH71" s="24"/>
      <c r="BI71" s="24"/>
      <c r="BJ71" s="24"/>
      <c r="BK71" s="24"/>
      <c r="BL71" s="24"/>
      <c r="BM71" s="24"/>
      <c r="BN71" s="24"/>
      <c r="BO71" s="24"/>
      <c r="BP71" s="24"/>
      <c r="BQ71" s="24"/>
      <c r="BR71" s="24"/>
      <c r="BS71" s="24"/>
      <c r="BT71" s="24"/>
      <c r="BU71" s="24"/>
      <c r="BV71" s="24"/>
      <c r="BW71" s="24"/>
      <c r="BX71" s="24"/>
      <c r="BY71" s="24"/>
      <c r="BZ71" s="24"/>
      <c r="CA71" s="24"/>
      <c r="CB71" s="24"/>
      <c r="CC71" s="24"/>
      <c r="CD71" s="24"/>
      <c r="CE71" s="24"/>
      <c r="CF71" s="24"/>
      <c r="CG71" s="24"/>
      <c r="CH71" s="24"/>
      <c r="CI71" s="24"/>
      <c r="CJ71" s="24"/>
      <c r="CK71" s="24"/>
      <c r="CL71" s="24"/>
      <c r="CM71" s="24"/>
      <c r="CN71" s="24"/>
      <c r="CO71" s="24"/>
      <c r="CP71" s="24"/>
      <c r="CQ71" s="24"/>
      <c r="CR71" s="24"/>
      <c r="CS71" s="24"/>
      <c r="CT71" s="24"/>
      <c r="CU71" s="24"/>
      <c r="CV71" s="24"/>
      <c r="CW71" s="24"/>
      <c r="CX71" s="24"/>
      <c r="CY71" s="24"/>
      <c r="CZ71" s="24"/>
      <c r="DA71" s="24"/>
      <c r="DB71" s="24"/>
      <c r="DC71" s="24"/>
      <c r="DD71" s="24"/>
      <c r="DE71" s="24"/>
      <c r="DF71" s="24"/>
      <c r="DG71" s="24"/>
      <c r="DH71" s="24"/>
    </row>
    <row r="72" spans="1:112" ht="12.75">
      <c r="A72" s="24"/>
      <c r="B72" s="140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  <c r="BF72" s="24"/>
      <c r="BG72" s="24"/>
      <c r="BH72" s="24"/>
      <c r="BI72" s="24"/>
      <c r="BJ72" s="24"/>
      <c r="BK72" s="24"/>
      <c r="BL72" s="24"/>
      <c r="BM72" s="24"/>
      <c r="BN72" s="24"/>
      <c r="BO72" s="24"/>
      <c r="BP72" s="24"/>
      <c r="BQ72" s="24"/>
      <c r="BR72" s="24"/>
      <c r="BS72" s="24"/>
      <c r="BT72" s="24"/>
      <c r="BU72" s="24"/>
      <c r="BV72" s="24"/>
      <c r="BW72" s="24"/>
      <c r="BX72" s="24"/>
      <c r="BY72" s="24"/>
      <c r="BZ72" s="24"/>
      <c r="CA72" s="24"/>
      <c r="CB72" s="24"/>
      <c r="CC72" s="24"/>
      <c r="CD72" s="24"/>
      <c r="CE72" s="24"/>
      <c r="CF72" s="24"/>
      <c r="CG72" s="24"/>
      <c r="CH72" s="24"/>
      <c r="CI72" s="24"/>
      <c r="CJ72" s="24"/>
      <c r="CK72" s="24"/>
      <c r="CL72" s="24"/>
      <c r="CM72" s="24"/>
      <c r="CN72" s="24"/>
      <c r="CO72" s="24"/>
      <c r="CP72" s="24"/>
      <c r="CQ72" s="24"/>
      <c r="CR72" s="24"/>
      <c r="CS72" s="24"/>
      <c r="CT72" s="24"/>
      <c r="CU72" s="24"/>
      <c r="CV72" s="24"/>
      <c r="CW72" s="24"/>
      <c r="CX72" s="24"/>
      <c r="CY72" s="24"/>
      <c r="CZ72" s="24"/>
      <c r="DA72" s="24"/>
      <c r="DB72" s="24"/>
      <c r="DC72" s="24"/>
      <c r="DD72" s="24"/>
      <c r="DE72" s="24"/>
      <c r="DF72" s="24"/>
      <c r="DG72" s="24"/>
      <c r="DH72" s="24"/>
    </row>
    <row r="73" spans="1:112" ht="12.75">
      <c r="A73" s="24"/>
      <c r="B73" s="140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4"/>
      <c r="AX73" s="24"/>
      <c r="AY73" s="24"/>
      <c r="AZ73" s="24"/>
      <c r="BA73" s="24"/>
      <c r="BB73" s="24"/>
      <c r="BC73" s="24"/>
      <c r="BD73" s="24"/>
      <c r="BE73" s="24"/>
      <c r="BF73" s="24"/>
      <c r="BG73" s="24"/>
      <c r="BH73" s="24"/>
      <c r="BI73" s="24"/>
      <c r="BJ73" s="24"/>
      <c r="BK73" s="24"/>
      <c r="BL73" s="24"/>
      <c r="BM73" s="24"/>
      <c r="BN73" s="24"/>
      <c r="BO73" s="24"/>
      <c r="BP73" s="24"/>
      <c r="BQ73" s="24"/>
      <c r="BR73" s="24"/>
      <c r="BS73" s="24"/>
      <c r="BT73" s="24"/>
      <c r="BU73" s="24"/>
      <c r="BV73" s="24"/>
      <c r="BW73" s="24"/>
      <c r="BX73" s="24"/>
      <c r="BY73" s="24"/>
      <c r="BZ73" s="24"/>
      <c r="CA73" s="24"/>
      <c r="CB73" s="24"/>
      <c r="CC73" s="24"/>
      <c r="CD73" s="24"/>
      <c r="CE73" s="24"/>
      <c r="CF73" s="24"/>
      <c r="CG73" s="24"/>
      <c r="CH73" s="24"/>
      <c r="CI73" s="24"/>
      <c r="CJ73" s="24"/>
      <c r="CK73" s="24"/>
      <c r="CL73" s="24"/>
      <c r="CM73" s="24"/>
      <c r="CN73" s="24"/>
      <c r="CO73" s="24"/>
      <c r="CP73" s="24"/>
      <c r="CQ73" s="24"/>
      <c r="CR73" s="24"/>
      <c r="CS73" s="24"/>
      <c r="CT73" s="24"/>
      <c r="CU73" s="24"/>
      <c r="CV73" s="24"/>
      <c r="CW73" s="24"/>
      <c r="CX73" s="24"/>
      <c r="CY73" s="24"/>
      <c r="CZ73" s="24"/>
      <c r="DA73" s="24"/>
      <c r="DB73" s="24"/>
      <c r="DC73" s="24"/>
      <c r="DD73" s="24"/>
      <c r="DE73" s="24"/>
      <c r="DF73" s="24"/>
      <c r="DG73" s="24"/>
      <c r="DH73" s="24"/>
    </row>
    <row r="74" spans="1:112" ht="12.75">
      <c r="A74" s="24"/>
      <c r="B74" s="140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  <c r="AT74" s="24"/>
      <c r="AU74" s="24"/>
      <c r="AV74" s="24"/>
      <c r="AW74" s="24"/>
      <c r="AX74" s="24"/>
      <c r="AY74" s="24"/>
      <c r="AZ74" s="24"/>
      <c r="BA74" s="24"/>
      <c r="BB74" s="24"/>
      <c r="BC74" s="24"/>
      <c r="BD74" s="24"/>
      <c r="BE74" s="24"/>
      <c r="BF74" s="24"/>
      <c r="BG74" s="24"/>
      <c r="BH74" s="24"/>
      <c r="BI74" s="24"/>
      <c r="BJ74" s="24"/>
      <c r="BK74" s="24"/>
      <c r="BL74" s="24"/>
      <c r="BM74" s="24"/>
      <c r="BN74" s="24"/>
      <c r="BO74" s="24"/>
      <c r="BP74" s="24"/>
      <c r="BQ74" s="24"/>
      <c r="BR74" s="24"/>
      <c r="BS74" s="24"/>
      <c r="BT74" s="24"/>
      <c r="BU74" s="24"/>
      <c r="BV74" s="24"/>
      <c r="BW74" s="24"/>
      <c r="BX74" s="24"/>
      <c r="BY74" s="24"/>
      <c r="BZ74" s="24"/>
      <c r="CA74" s="24"/>
      <c r="CB74" s="24"/>
      <c r="CC74" s="24"/>
      <c r="CD74" s="24"/>
      <c r="CE74" s="24"/>
      <c r="CF74" s="24"/>
      <c r="CG74" s="24"/>
      <c r="CH74" s="24"/>
      <c r="CI74" s="24"/>
      <c r="CJ74" s="24"/>
      <c r="CK74" s="24"/>
      <c r="CL74" s="24"/>
      <c r="CM74" s="24"/>
      <c r="CN74" s="24"/>
      <c r="CO74" s="24"/>
      <c r="CP74" s="24"/>
      <c r="CQ74" s="24"/>
      <c r="CR74" s="24"/>
      <c r="CS74" s="24"/>
      <c r="CT74" s="24"/>
      <c r="CU74" s="24"/>
      <c r="CV74" s="24"/>
      <c r="CW74" s="24"/>
      <c r="CX74" s="24"/>
      <c r="CY74" s="24"/>
      <c r="CZ74" s="24"/>
      <c r="DA74" s="24"/>
      <c r="DB74" s="24"/>
      <c r="DC74" s="24"/>
      <c r="DD74" s="24"/>
      <c r="DE74" s="24"/>
      <c r="DF74" s="24"/>
      <c r="DG74" s="24"/>
      <c r="DH74" s="24"/>
    </row>
    <row r="75" spans="1:112" ht="12.75">
      <c r="A75" s="24"/>
      <c r="B75" s="140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  <c r="AT75" s="24"/>
      <c r="AU75" s="24"/>
      <c r="AV75" s="24"/>
      <c r="AW75" s="24"/>
      <c r="AX75" s="24"/>
      <c r="AY75" s="24"/>
      <c r="AZ75" s="24"/>
      <c r="BA75" s="24"/>
      <c r="BB75" s="24"/>
      <c r="BC75" s="24"/>
      <c r="BD75" s="24"/>
      <c r="BE75" s="24"/>
      <c r="BF75" s="24"/>
      <c r="BG75" s="24"/>
      <c r="BH75" s="24"/>
      <c r="BI75" s="24"/>
      <c r="BJ75" s="24"/>
      <c r="BK75" s="24"/>
      <c r="BL75" s="24"/>
      <c r="BM75" s="24"/>
      <c r="BN75" s="24"/>
      <c r="BO75" s="24"/>
      <c r="BP75" s="24"/>
      <c r="BQ75" s="24"/>
      <c r="BR75" s="24"/>
      <c r="BS75" s="24"/>
      <c r="BT75" s="24"/>
      <c r="BU75" s="24"/>
      <c r="BV75" s="24"/>
      <c r="BW75" s="24"/>
      <c r="BX75" s="24"/>
      <c r="BY75" s="24"/>
      <c r="BZ75" s="24"/>
      <c r="CA75" s="24"/>
      <c r="CB75" s="24"/>
      <c r="CC75" s="24"/>
      <c r="CD75" s="24"/>
      <c r="CE75" s="24"/>
      <c r="CF75" s="24"/>
      <c r="CG75" s="24"/>
      <c r="CH75" s="24"/>
      <c r="CI75" s="24"/>
      <c r="CJ75" s="24"/>
      <c r="CK75" s="24"/>
      <c r="CL75" s="24"/>
      <c r="CM75" s="24"/>
      <c r="CN75" s="24"/>
      <c r="CO75" s="24"/>
      <c r="CP75" s="24"/>
      <c r="CQ75" s="24"/>
      <c r="CR75" s="24"/>
      <c r="CS75" s="24"/>
      <c r="CT75" s="24"/>
      <c r="CU75" s="24"/>
      <c r="CV75" s="24"/>
      <c r="CW75" s="24"/>
      <c r="CX75" s="24"/>
      <c r="CY75" s="24"/>
      <c r="CZ75" s="24"/>
      <c r="DA75" s="24"/>
      <c r="DB75" s="24"/>
      <c r="DC75" s="24"/>
      <c r="DD75" s="24"/>
      <c r="DE75" s="24"/>
      <c r="DF75" s="24"/>
      <c r="DG75" s="24"/>
      <c r="DH75" s="24"/>
    </row>
    <row r="76" spans="1:112" ht="12.75">
      <c r="A76" s="24"/>
      <c r="B76" s="140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  <c r="AT76" s="24"/>
      <c r="AU76" s="24"/>
      <c r="AV76" s="24"/>
      <c r="AW76" s="24"/>
      <c r="AX76" s="24"/>
      <c r="AY76" s="24"/>
      <c r="AZ76" s="24"/>
      <c r="BA76" s="24"/>
      <c r="BB76" s="24"/>
      <c r="BC76" s="24"/>
      <c r="BD76" s="24"/>
      <c r="BE76" s="24"/>
      <c r="BF76" s="24"/>
      <c r="BG76" s="24"/>
      <c r="BH76" s="24"/>
      <c r="BI76" s="24"/>
      <c r="BJ76" s="24"/>
      <c r="BK76" s="24"/>
      <c r="BL76" s="24"/>
      <c r="BM76" s="24"/>
      <c r="BN76" s="24"/>
      <c r="BO76" s="24"/>
      <c r="BP76" s="24"/>
      <c r="BQ76" s="24"/>
      <c r="BR76" s="24"/>
      <c r="BS76" s="24"/>
      <c r="BT76" s="24"/>
      <c r="BU76" s="24"/>
      <c r="BV76" s="24"/>
      <c r="BW76" s="24"/>
      <c r="BX76" s="24"/>
      <c r="BY76" s="24"/>
      <c r="BZ76" s="24"/>
      <c r="CA76" s="24"/>
      <c r="CB76" s="24"/>
      <c r="CC76" s="24"/>
      <c r="CD76" s="24"/>
      <c r="CE76" s="24"/>
      <c r="CF76" s="24"/>
      <c r="CG76" s="24"/>
      <c r="CH76" s="24"/>
      <c r="CI76" s="24"/>
      <c r="CJ76" s="24"/>
      <c r="CK76" s="24"/>
      <c r="CL76" s="24"/>
      <c r="CM76" s="24"/>
      <c r="CN76" s="24"/>
      <c r="CO76" s="24"/>
      <c r="CP76" s="24"/>
      <c r="CQ76" s="24"/>
      <c r="CR76" s="24"/>
      <c r="CS76" s="24"/>
      <c r="CT76" s="24"/>
      <c r="CU76" s="24"/>
      <c r="CV76" s="24"/>
      <c r="CW76" s="24"/>
      <c r="CX76" s="24"/>
      <c r="CY76" s="24"/>
      <c r="CZ76" s="24"/>
      <c r="DA76" s="24"/>
      <c r="DB76" s="24"/>
      <c r="DC76" s="24"/>
      <c r="DD76" s="24"/>
      <c r="DE76" s="24"/>
      <c r="DF76" s="24"/>
      <c r="DG76" s="24"/>
      <c r="DH76" s="24"/>
    </row>
    <row r="77" spans="1:112" ht="12.75">
      <c r="A77" s="24"/>
      <c r="B77" s="140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24"/>
      <c r="BF77" s="24"/>
      <c r="BG77" s="24"/>
      <c r="BH77" s="24"/>
      <c r="BI77" s="24"/>
      <c r="BJ77" s="24"/>
      <c r="BK77" s="24"/>
      <c r="BL77" s="24"/>
      <c r="BM77" s="24"/>
      <c r="BN77" s="24"/>
      <c r="BO77" s="24"/>
      <c r="BP77" s="24"/>
      <c r="BQ77" s="24"/>
      <c r="BR77" s="24"/>
      <c r="BS77" s="24"/>
      <c r="BT77" s="24"/>
      <c r="BU77" s="24"/>
      <c r="BV77" s="24"/>
      <c r="BW77" s="24"/>
      <c r="BX77" s="24"/>
      <c r="BY77" s="24"/>
      <c r="BZ77" s="24"/>
      <c r="CA77" s="24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/>
      <c r="CN77" s="24"/>
      <c r="CO77" s="24"/>
      <c r="CP77" s="24"/>
      <c r="CQ77" s="24"/>
      <c r="CR77" s="24"/>
      <c r="CS77" s="24"/>
      <c r="CT77" s="24"/>
      <c r="CU77" s="24"/>
      <c r="CV77" s="24"/>
      <c r="CW77" s="24"/>
      <c r="CX77" s="24"/>
      <c r="CY77" s="24"/>
      <c r="CZ77" s="24"/>
      <c r="DA77" s="24"/>
      <c r="DB77" s="24"/>
      <c r="DC77" s="24"/>
      <c r="DD77" s="24"/>
      <c r="DE77" s="24"/>
      <c r="DF77" s="24"/>
      <c r="DG77" s="24"/>
      <c r="DH77" s="24"/>
    </row>
    <row r="78" spans="1:112" ht="12.75">
      <c r="A78" s="141"/>
      <c r="B78" s="24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  <c r="BD78" s="24"/>
      <c r="BE78" s="24"/>
      <c r="BF78" s="24"/>
      <c r="BG78" s="24"/>
      <c r="BH78" s="24"/>
      <c r="BI78" s="24"/>
      <c r="BJ78" s="24"/>
      <c r="BK78" s="24"/>
      <c r="BL78" s="24"/>
      <c r="BM78" s="24"/>
      <c r="BN78" s="24"/>
      <c r="BO78" s="24"/>
      <c r="BP78" s="24"/>
      <c r="BQ78" s="24"/>
      <c r="BR78" s="24"/>
      <c r="BS78" s="24"/>
      <c r="BT78" s="24"/>
      <c r="BU78" s="24"/>
      <c r="BV78" s="24"/>
      <c r="BW78" s="24"/>
      <c r="BX78" s="24"/>
      <c r="BY78" s="24"/>
      <c r="BZ78" s="24"/>
      <c r="CA78" s="24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/>
      <c r="CN78" s="24"/>
      <c r="CO78" s="24"/>
      <c r="CP78" s="24"/>
      <c r="CQ78" s="24"/>
      <c r="CR78" s="24"/>
      <c r="CS78" s="24"/>
      <c r="CT78" s="24"/>
      <c r="CU78" s="24"/>
      <c r="CV78" s="24"/>
      <c r="CW78" s="24"/>
      <c r="CX78" s="24"/>
      <c r="CY78" s="24"/>
      <c r="CZ78" s="24"/>
      <c r="DA78" s="24"/>
      <c r="DB78" s="24"/>
      <c r="DC78" s="24"/>
      <c r="DD78" s="24"/>
      <c r="DE78" s="24"/>
      <c r="DF78" s="24"/>
      <c r="DG78" s="24"/>
      <c r="DH78" s="24"/>
    </row>
    <row r="79" spans="1:112" ht="12.75">
      <c r="A79" s="24"/>
      <c r="B79" s="24"/>
      <c r="C79" s="24"/>
      <c r="D79" s="24"/>
      <c r="E79" s="142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4"/>
      <c r="AU79" s="24"/>
      <c r="AV79" s="24"/>
      <c r="AW79" s="24"/>
      <c r="AX79" s="24"/>
      <c r="AY79" s="24"/>
      <c r="AZ79" s="24"/>
      <c r="BA79" s="24"/>
      <c r="BB79" s="24"/>
      <c r="BC79" s="24"/>
      <c r="BD79" s="24"/>
      <c r="BE79" s="24"/>
      <c r="BF79" s="24"/>
      <c r="BG79" s="24"/>
      <c r="BH79" s="24"/>
      <c r="BI79" s="24"/>
      <c r="BJ79" s="24"/>
      <c r="BK79" s="24"/>
      <c r="BL79" s="24"/>
      <c r="BM79" s="24"/>
      <c r="BN79" s="24"/>
      <c r="BO79" s="24"/>
      <c r="BP79" s="24"/>
      <c r="BQ79" s="24"/>
      <c r="BR79" s="24"/>
      <c r="BS79" s="24"/>
      <c r="BT79" s="24"/>
      <c r="BU79" s="24"/>
      <c r="BV79" s="24"/>
      <c r="BW79" s="24"/>
      <c r="BX79" s="24"/>
      <c r="BY79" s="24"/>
      <c r="BZ79" s="24"/>
      <c r="CA79" s="24"/>
      <c r="CB79" s="24"/>
      <c r="CC79" s="24"/>
      <c r="CD79" s="24"/>
      <c r="CE79" s="24"/>
      <c r="CF79" s="24"/>
      <c r="CG79" s="24"/>
      <c r="CH79" s="24"/>
      <c r="CI79" s="24"/>
      <c r="CJ79" s="24"/>
      <c r="CK79" s="24"/>
      <c r="CL79" s="24"/>
      <c r="CM79" s="24"/>
      <c r="CN79" s="24"/>
      <c r="CO79" s="24"/>
      <c r="CP79" s="24"/>
      <c r="CQ79" s="24"/>
      <c r="CR79" s="24"/>
      <c r="CS79" s="24"/>
      <c r="CT79" s="24"/>
      <c r="CU79" s="24"/>
      <c r="CV79" s="24"/>
      <c r="CW79" s="24"/>
      <c r="CX79" s="24"/>
      <c r="CY79" s="24"/>
      <c r="CZ79" s="24"/>
      <c r="DA79" s="24"/>
      <c r="DB79" s="24"/>
      <c r="DC79" s="24"/>
      <c r="DD79" s="24"/>
      <c r="DE79" s="24"/>
      <c r="DF79" s="24"/>
      <c r="DG79" s="24"/>
      <c r="DH79" s="24"/>
    </row>
    <row r="80" spans="1:112" ht="12.75">
      <c r="A80" s="24"/>
      <c r="B80" s="24"/>
      <c r="C80" s="24"/>
      <c r="D80" s="24"/>
      <c r="E80" s="143"/>
      <c r="F80" s="143"/>
      <c r="G80" s="143"/>
      <c r="H80" s="143"/>
      <c r="I80" s="143"/>
      <c r="J80" s="143"/>
      <c r="K80" s="143"/>
      <c r="L80" s="143"/>
      <c r="M80" s="143"/>
      <c r="N80" s="143"/>
      <c r="O80" s="143"/>
      <c r="P80" s="143"/>
      <c r="Q80" s="143"/>
      <c r="R80" s="143"/>
      <c r="S80" s="143"/>
      <c r="T80" s="143"/>
      <c r="U80" s="143"/>
      <c r="V80" s="143"/>
      <c r="W80" s="143"/>
      <c r="X80" s="143"/>
      <c r="Y80" s="143"/>
      <c r="Z80" s="143"/>
      <c r="AA80" s="143"/>
      <c r="AB80" s="143"/>
      <c r="AC80" s="143"/>
      <c r="AD80" s="143"/>
      <c r="AE80" s="143"/>
      <c r="AF80" s="143"/>
      <c r="AG80" s="143"/>
      <c r="AH80" s="143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24"/>
      <c r="CS80" s="24"/>
      <c r="CT80" s="24"/>
      <c r="CU80" s="24"/>
      <c r="CV80" s="24"/>
      <c r="CW80" s="24"/>
      <c r="CX80" s="24"/>
      <c r="CY80" s="24"/>
      <c r="CZ80" s="24"/>
      <c r="DA80" s="24"/>
      <c r="DB80" s="24"/>
      <c r="DC80" s="24"/>
      <c r="DD80" s="24"/>
      <c r="DE80" s="24"/>
      <c r="DF80" s="24"/>
      <c r="DG80" s="24"/>
      <c r="DH80" s="24"/>
    </row>
    <row r="81" spans="1:112" ht="12.75">
      <c r="A81" s="24"/>
      <c r="B81" s="24"/>
      <c r="C81" s="24"/>
      <c r="D81" s="24"/>
      <c r="E81" s="143"/>
      <c r="F81" s="143"/>
      <c r="G81" s="143"/>
      <c r="H81" s="143"/>
      <c r="I81" s="143"/>
      <c r="J81" s="143"/>
      <c r="K81" s="143"/>
      <c r="L81" s="143"/>
      <c r="M81" s="143"/>
      <c r="N81" s="143"/>
      <c r="O81" s="143"/>
      <c r="P81" s="143"/>
      <c r="Q81" s="143"/>
      <c r="R81" s="143"/>
      <c r="S81" s="143"/>
      <c r="T81" s="143"/>
      <c r="U81" s="143"/>
      <c r="V81" s="143"/>
      <c r="W81" s="143"/>
      <c r="X81" s="143"/>
      <c r="Y81" s="143"/>
      <c r="Z81" s="143"/>
      <c r="AA81" s="143"/>
      <c r="AB81" s="143"/>
      <c r="AC81" s="143"/>
      <c r="AD81" s="143"/>
      <c r="AE81" s="143"/>
      <c r="AF81" s="143"/>
      <c r="AG81" s="143"/>
      <c r="AH81" s="143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24"/>
      <c r="CS81" s="24"/>
      <c r="CT81" s="24"/>
      <c r="CU81" s="24"/>
      <c r="CV81" s="24"/>
      <c r="CW81" s="24"/>
      <c r="CX81" s="24"/>
      <c r="CY81" s="24"/>
      <c r="CZ81" s="24"/>
      <c r="DA81" s="24"/>
      <c r="DB81" s="24"/>
      <c r="DC81" s="24"/>
      <c r="DD81" s="24"/>
      <c r="DE81" s="24"/>
      <c r="DF81" s="24"/>
      <c r="DG81" s="24"/>
      <c r="DH81" s="24"/>
    </row>
    <row r="82" spans="1:112" ht="12.75">
      <c r="A82" s="24"/>
      <c r="B82" s="24"/>
      <c r="C82" s="24"/>
      <c r="D82" s="24"/>
      <c r="E82" s="24"/>
      <c r="F82" s="24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24"/>
      <c r="AG82" s="24"/>
      <c r="A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  <c r="AT82" s="24"/>
      <c r="AU82" s="24"/>
      <c r="AV82" s="24"/>
      <c r="AW82" s="24"/>
      <c r="AX82" s="24"/>
      <c r="AY82" s="24"/>
      <c r="AZ82" s="24"/>
      <c r="BA82" s="24"/>
      <c r="BB82" s="24"/>
      <c r="BC82" s="24"/>
      <c r="BD82" s="24"/>
      <c r="BE82" s="24"/>
      <c r="BF82" s="24"/>
      <c r="BG82" s="24"/>
      <c r="BH82" s="24"/>
      <c r="BI82" s="24"/>
      <c r="BJ82" s="24"/>
      <c r="BK82" s="24"/>
      <c r="BL82" s="24"/>
      <c r="BM82" s="24"/>
      <c r="BN82" s="24"/>
      <c r="BO82" s="24"/>
      <c r="BP82" s="24"/>
      <c r="BQ82" s="24"/>
      <c r="BR82" s="24"/>
      <c r="BS82" s="24"/>
      <c r="BT82" s="24"/>
      <c r="BU82" s="24"/>
      <c r="BV82" s="24"/>
      <c r="BW82" s="24"/>
      <c r="BX82" s="24"/>
      <c r="BY82" s="24"/>
      <c r="BZ82" s="24"/>
      <c r="CA82" s="24"/>
      <c r="CB82" s="24"/>
      <c r="CC82" s="24"/>
      <c r="CD82" s="24"/>
      <c r="CE82" s="24"/>
      <c r="CF82" s="24"/>
      <c r="CG82" s="24"/>
      <c r="CH82" s="24"/>
      <c r="CI82" s="24"/>
      <c r="CJ82" s="24"/>
      <c r="CK82" s="24"/>
      <c r="CL82" s="24"/>
      <c r="CM82" s="24"/>
      <c r="CN82" s="24"/>
      <c r="CO82" s="24"/>
      <c r="CP82" s="24"/>
      <c r="CQ82" s="24"/>
      <c r="CR82" s="24"/>
      <c r="CS82" s="24"/>
      <c r="CT82" s="24"/>
      <c r="CU82" s="24"/>
      <c r="CV82" s="24"/>
      <c r="CW82" s="24"/>
      <c r="CX82" s="24"/>
      <c r="CY82" s="24"/>
      <c r="CZ82" s="24"/>
      <c r="DA82" s="24"/>
      <c r="DB82" s="24"/>
      <c r="DC82" s="24"/>
      <c r="DD82" s="24"/>
      <c r="DE82" s="24"/>
      <c r="DF82" s="24"/>
      <c r="DG82" s="24"/>
      <c r="DH82" s="24"/>
    </row>
    <row r="83" spans="1:112" ht="12.75">
      <c r="A83" s="24"/>
      <c r="B83" s="24"/>
      <c r="C83" s="24"/>
      <c r="D83" s="24"/>
      <c r="E83" s="24"/>
      <c r="F83" s="24"/>
      <c r="G83" s="9"/>
      <c r="H83" s="24"/>
      <c r="I83" s="24"/>
      <c r="J83" s="24"/>
      <c r="K83" s="24"/>
      <c r="L83" s="24"/>
      <c r="M83" s="9"/>
      <c r="N83" s="24"/>
      <c r="O83" s="24"/>
      <c r="P83" s="24"/>
      <c r="Q83" s="24"/>
      <c r="R83" s="24"/>
      <c r="S83" s="9"/>
      <c r="T83" s="24"/>
      <c r="U83" s="24"/>
      <c r="V83" s="24"/>
      <c r="W83" s="24"/>
      <c r="X83" s="24"/>
      <c r="Y83" s="9"/>
      <c r="Z83" s="24"/>
      <c r="AA83" s="24"/>
      <c r="AB83" s="24"/>
      <c r="AC83" s="24"/>
      <c r="AD83" s="24"/>
      <c r="AE83" s="9"/>
      <c r="AF83" s="24"/>
      <c r="AG83" s="24"/>
      <c r="A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  <c r="AT83" s="24"/>
      <c r="AU83" s="24"/>
      <c r="AV83" s="24"/>
      <c r="AW83" s="24"/>
      <c r="AX83" s="24"/>
      <c r="AY83" s="24"/>
      <c r="AZ83" s="24"/>
      <c r="BA83" s="24"/>
      <c r="BB83" s="24"/>
      <c r="BC83" s="24"/>
      <c r="BD83" s="24"/>
      <c r="BE83" s="24"/>
      <c r="BF83" s="24"/>
      <c r="BG83" s="24"/>
      <c r="BH83" s="24"/>
      <c r="BI83" s="24"/>
      <c r="BJ83" s="24"/>
      <c r="BK83" s="24"/>
      <c r="BL83" s="24"/>
      <c r="BM83" s="24"/>
      <c r="BN83" s="24"/>
      <c r="BO83" s="24"/>
      <c r="BP83" s="24"/>
      <c r="BQ83" s="24"/>
      <c r="BR83" s="24"/>
      <c r="BS83" s="24"/>
      <c r="BT83" s="24"/>
      <c r="BU83" s="24"/>
      <c r="BV83" s="24"/>
      <c r="BW83" s="24"/>
      <c r="BX83" s="24"/>
      <c r="BY83" s="24"/>
      <c r="BZ83" s="24"/>
      <c r="CA83" s="24"/>
      <c r="CB83" s="24"/>
      <c r="CC83" s="24"/>
      <c r="CD83" s="24"/>
      <c r="CE83" s="24"/>
      <c r="CF83" s="24"/>
      <c r="CG83" s="24"/>
      <c r="CH83" s="24"/>
      <c r="CI83" s="24"/>
      <c r="CJ83" s="24"/>
      <c r="CK83" s="24"/>
      <c r="CL83" s="24"/>
      <c r="CM83" s="24"/>
      <c r="CN83" s="24"/>
      <c r="CO83" s="24"/>
      <c r="CP83" s="24"/>
      <c r="CQ83" s="24"/>
      <c r="CR83" s="24"/>
      <c r="CS83" s="24"/>
      <c r="CT83" s="24"/>
      <c r="CU83" s="24"/>
      <c r="CV83" s="24"/>
      <c r="CW83" s="24"/>
      <c r="CX83" s="24"/>
      <c r="CY83" s="24"/>
      <c r="CZ83" s="24"/>
      <c r="DA83" s="24"/>
      <c r="DB83" s="24"/>
      <c r="DC83" s="24"/>
      <c r="DD83" s="24"/>
      <c r="DE83" s="24"/>
      <c r="DF83" s="24"/>
      <c r="DG83" s="24"/>
      <c r="DH83" s="24"/>
    </row>
    <row r="84" spans="1:112" ht="12.75">
      <c r="A84" s="24"/>
      <c r="B84" s="24"/>
      <c r="C84" s="24"/>
      <c r="D84" s="24"/>
      <c r="E84" s="24"/>
      <c r="F84" s="24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24"/>
      <c r="AG84" s="24"/>
      <c r="A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  <c r="AU84" s="24"/>
      <c r="AV84" s="24"/>
      <c r="AW84" s="24"/>
      <c r="AX84" s="24"/>
      <c r="AY84" s="24"/>
      <c r="AZ84" s="24"/>
      <c r="BA84" s="24"/>
      <c r="BB84" s="24"/>
      <c r="BC84" s="24"/>
      <c r="BD84" s="24"/>
      <c r="BE84" s="24"/>
      <c r="BF84" s="24"/>
      <c r="BG84" s="24"/>
      <c r="BH84" s="24"/>
      <c r="BI84" s="24"/>
      <c r="BJ84" s="24"/>
      <c r="BK84" s="24"/>
      <c r="BL84" s="24"/>
      <c r="BM84" s="24"/>
      <c r="BN84" s="24"/>
      <c r="BO84" s="24"/>
      <c r="BP84" s="24"/>
      <c r="BQ84" s="24"/>
      <c r="BR84" s="24"/>
      <c r="BS84" s="24"/>
      <c r="BT84" s="24"/>
      <c r="BU84" s="24"/>
      <c r="BV84" s="24"/>
      <c r="BW84" s="24"/>
      <c r="BX84" s="24"/>
      <c r="BY84" s="24"/>
      <c r="BZ84" s="24"/>
      <c r="CA84" s="24"/>
      <c r="CB84" s="24"/>
      <c r="CC84" s="24"/>
      <c r="CD84" s="24"/>
      <c r="CE84" s="24"/>
      <c r="CF84" s="24"/>
      <c r="CG84" s="24"/>
      <c r="CH84" s="24"/>
      <c r="CI84" s="24"/>
      <c r="CJ84" s="24"/>
      <c r="CK84" s="24"/>
      <c r="CL84" s="24"/>
      <c r="CM84" s="24"/>
      <c r="CN84" s="24"/>
      <c r="CO84" s="24"/>
      <c r="CP84" s="24"/>
      <c r="CQ84" s="24"/>
      <c r="CR84" s="24"/>
      <c r="CS84" s="24"/>
      <c r="CT84" s="24"/>
      <c r="CU84" s="24"/>
      <c r="CV84" s="24"/>
      <c r="CW84" s="24"/>
      <c r="CX84" s="24"/>
      <c r="CY84" s="24"/>
      <c r="CZ84" s="24"/>
      <c r="DA84" s="24"/>
      <c r="DB84" s="24"/>
      <c r="DC84" s="24"/>
      <c r="DD84" s="24"/>
      <c r="DE84" s="24"/>
      <c r="DF84" s="24"/>
      <c r="DG84" s="24"/>
      <c r="DH84" s="24"/>
    </row>
    <row r="85" spans="1:112" ht="12.75">
      <c r="A85" s="144"/>
      <c r="B85" s="24"/>
      <c r="C85" s="24"/>
      <c r="D85" s="24"/>
      <c r="E85" s="24"/>
      <c r="F85" s="24"/>
      <c r="G85" s="9"/>
      <c r="H85" s="24"/>
      <c r="I85" s="24"/>
      <c r="J85" s="24"/>
      <c r="K85" s="24"/>
      <c r="L85" s="24"/>
      <c r="M85" s="9"/>
      <c r="N85" s="24"/>
      <c r="O85" s="24"/>
      <c r="P85" s="24"/>
      <c r="Q85" s="24"/>
      <c r="R85" s="24"/>
      <c r="S85" s="9"/>
      <c r="T85" s="24"/>
      <c r="U85" s="24"/>
      <c r="V85" s="24"/>
      <c r="W85" s="24"/>
      <c r="X85" s="24"/>
      <c r="Y85" s="9"/>
      <c r="Z85" s="24"/>
      <c r="AA85" s="24"/>
      <c r="AB85" s="24"/>
      <c r="AC85" s="24"/>
      <c r="AD85" s="24"/>
      <c r="AE85" s="9"/>
      <c r="AF85" s="24"/>
      <c r="AG85" s="24"/>
      <c r="A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  <c r="AT85" s="24"/>
      <c r="AU85" s="24"/>
      <c r="AV85" s="24"/>
      <c r="AW85" s="24"/>
      <c r="AX85" s="24"/>
      <c r="AY85" s="24"/>
      <c r="AZ85" s="24"/>
      <c r="BA85" s="24"/>
      <c r="BB85" s="24"/>
      <c r="BC85" s="24"/>
      <c r="BD85" s="24"/>
      <c r="BE85" s="24"/>
      <c r="BF85" s="24"/>
      <c r="BG85" s="24"/>
      <c r="BH85" s="24"/>
      <c r="BI85" s="24"/>
      <c r="BJ85" s="24"/>
      <c r="BK85" s="24"/>
      <c r="BL85" s="24"/>
      <c r="BM85" s="24"/>
      <c r="BN85" s="24"/>
      <c r="BO85" s="24"/>
      <c r="BP85" s="24"/>
      <c r="BQ85" s="24"/>
      <c r="BR85" s="24"/>
      <c r="BS85" s="24"/>
      <c r="BT85" s="24"/>
      <c r="BU85" s="24"/>
      <c r="BV85" s="24"/>
      <c r="BW85" s="24"/>
      <c r="BX85" s="24"/>
      <c r="BY85" s="24"/>
      <c r="BZ85" s="24"/>
      <c r="CA85" s="24"/>
      <c r="CB85" s="24"/>
      <c r="CC85" s="24"/>
      <c r="CD85" s="24"/>
      <c r="CE85" s="24"/>
      <c r="CF85" s="24"/>
      <c r="CG85" s="24"/>
      <c r="CH85" s="24"/>
      <c r="CI85" s="24"/>
      <c r="CJ85" s="24"/>
      <c r="CK85" s="24"/>
      <c r="CL85" s="24"/>
      <c r="CM85" s="24"/>
      <c r="CN85" s="24"/>
      <c r="CO85" s="24"/>
      <c r="CP85" s="24"/>
      <c r="CQ85" s="24"/>
      <c r="CR85" s="24"/>
      <c r="CS85" s="24"/>
      <c r="CT85" s="24"/>
      <c r="CU85" s="24"/>
      <c r="CV85" s="24"/>
      <c r="CW85" s="24"/>
      <c r="CX85" s="24"/>
      <c r="CY85" s="24"/>
      <c r="CZ85" s="24"/>
      <c r="DA85" s="24"/>
      <c r="DB85" s="24"/>
      <c r="DC85" s="24"/>
      <c r="DD85" s="24"/>
      <c r="DE85" s="24"/>
      <c r="DF85" s="24"/>
      <c r="DG85" s="24"/>
      <c r="DH85" s="24"/>
    </row>
    <row r="86" spans="1:112" ht="12.75">
      <c r="A86" s="24"/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  <c r="AT86" s="24"/>
      <c r="AU86" s="24"/>
      <c r="AV86" s="24"/>
      <c r="AW86" s="24"/>
      <c r="AX86" s="24"/>
      <c r="AY86" s="24"/>
      <c r="AZ86" s="24"/>
      <c r="BA86" s="24"/>
      <c r="BB86" s="24"/>
      <c r="BC86" s="24"/>
      <c r="BD86" s="24"/>
      <c r="BE86" s="24"/>
      <c r="BF86" s="24"/>
      <c r="BG86" s="24"/>
      <c r="BH86" s="24"/>
      <c r="BI86" s="24"/>
      <c r="BJ86" s="24"/>
      <c r="BK86" s="24"/>
      <c r="BL86" s="24"/>
      <c r="BM86" s="24"/>
      <c r="BN86" s="24"/>
      <c r="BO86" s="24"/>
      <c r="BP86" s="24"/>
      <c r="BQ86" s="24"/>
      <c r="BR86" s="24"/>
      <c r="BS86" s="24"/>
      <c r="BT86" s="24"/>
      <c r="BU86" s="24"/>
      <c r="BV86" s="24"/>
      <c r="BW86" s="24"/>
      <c r="BX86" s="24"/>
      <c r="BY86" s="24"/>
      <c r="BZ86" s="24"/>
      <c r="CA86" s="24"/>
      <c r="CB86" s="24"/>
      <c r="CC86" s="24"/>
      <c r="CD86" s="24"/>
      <c r="CE86" s="24"/>
      <c r="CF86" s="24"/>
      <c r="CG86" s="24"/>
      <c r="CH86" s="24"/>
      <c r="CI86" s="24"/>
      <c r="CJ86" s="24"/>
      <c r="CK86" s="24"/>
      <c r="CL86" s="24"/>
      <c r="CM86" s="24"/>
      <c r="CN86" s="24"/>
      <c r="CO86" s="24"/>
      <c r="CP86" s="24"/>
      <c r="CQ86" s="24"/>
      <c r="CR86" s="24"/>
      <c r="CS86" s="24"/>
      <c r="CT86" s="24"/>
      <c r="CU86" s="24"/>
      <c r="CV86" s="24"/>
      <c r="CW86" s="24"/>
      <c r="CX86" s="24"/>
      <c r="CY86" s="24"/>
      <c r="CZ86" s="24"/>
      <c r="DA86" s="24"/>
      <c r="DB86" s="24"/>
      <c r="DC86" s="24"/>
      <c r="DD86" s="24"/>
      <c r="DE86" s="24"/>
      <c r="DF86" s="24"/>
      <c r="DG86" s="24"/>
      <c r="DH86" s="24"/>
    </row>
    <row r="87" spans="1:112" ht="12.75">
      <c r="A87" s="24"/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  <c r="AS87" s="24"/>
      <c r="AT87" s="24"/>
      <c r="AU87" s="24"/>
      <c r="AV87" s="24"/>
      <c r="AW87" s="24"/>
      <c r="AX87" s="24"/>
      <c r="AY87" s="24"/>
      <c r="AZ87" s="24"/>
      <c r="BA87" s="24"/>
      <c r="BB87" s="24"/>
      <c r="BC87" s="24"/>
      <c r="BD87" s="24"/>
      <c r="BE87" s="24"/>
      <c r="BF87" s="24"/>
      <c r="BG87" s="24"/>
      <c r="BH87" s="24"/>
      <c r="BI87" s="24"/>
      <c r="BJ87" s="24"/>
      <c r="BK87" s="24"/>
      <c r="BL87" s="24"/>
      <c r="BM87" s="24"/>
      <c r="BN87" s="24"/>
      <c r="BO87" s="24"/>
      <c r="BP87" s="24"/>
      <c r="BQ87" s="24"/>
      <c r="BR87" s="24"/>
      <c r="BS87" s="24"/>
      <c r="BT87" s="24"/>
      <c r="BU87" s="24"/>
      <c r="BV87" s="24"/>
      <c r="BW87" s="24"/>
      <c r="BX87" s="24"/>
      <c r="BY87" s="24"/>
      <c r="BZ87" s="24"/>
      <c r="CA87" s="24"/>
      <c r="CB87" s="24"/>
      <c r="CC87" s="24"/>
      <c r="CD87" s="24"/>
      <c r="CE87" s="24"/>
      <c r="CF87" s="24"/>
      <c r="CG87" s="24"/>
      <c r="CH87" s="24"/>
      <c r="CI87" s="24"/>
      <c r="CJ87" s="24"/>
      <c r="CK87" s="24"/>
      <c r="CL87" s="24"/>
      <c r="CM87" s="24"/>
      <c r="CN87" s="24"/>
      <c r="CO87" s="24"/>
      <c r="CP87" s="24"/>
      <c r="CQ87" s="24"/>
      <c r="CR87" s="24"/>
      <c r="CS87" s="24"/>
      <c r="CT87" s="24"/>
      <c r="CU87" s="24"/>
      <c r="CV87" s="24"/>
      <c r="CW87" s="24"/>
      <c r="CX87" s="24"/>
      <c r="CY87" s="24"/>
      <c r="CZ87" s="24"/>
      <c r="DA87" s="24"/>
      <c r="DB87" s="24"/>
      <c r="DC87" s="24"/>
      <c r="DD87" s="24"/>
      <c r="DE87" s="24"/>
      <c r="DF87" s="24"/>
      <c r="DG87" s="24"/>
      <c r="DH87" s="24"/>
    </row>
    <row r="88" spans="1:112" ht="12.75">
      <c r="A88" s="24"/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/>
      <c r="AT88" s="24"/>
      <c r="AU88" s="24"/>
      <c r="AV88" s="24"/>
      <c r="AW88" s="24"/>
      <c r="AX88" s="24"/>
      <c r="AY88" s="24"/>
      <c r="AZ88" s="24"/>
      <c r="BA88" s="24"/>
      <c r="BB88" s="24"/>
      <c r="BC88" s="24"/>
      <c r="BD88" s="24"/>
      <c r="BE88" s="24"/>
      <c r="BF88" s="24"/>
      <c r="BG88" s="24"/>
      <c r="BH88" s="24"/>
      <c r="BI88" s="24"/>
      <c r="BJ88" s="24"/>
      <c r="BK88" s="24"/>
      <c r="BL88" s="24"/>
      <c r="BM88" s="24"/>
      <c r="BN88" s="24"/>
      <c r="BO88" s="24"/>
      <c r="BP88" s="24"/>
      <c r="BQ88" s="24"/>
      <c r="BR88" s="24"/>
      <c r="BS88" s="24"/>
      <c r="BT88" s="24"/>
      <c r="BU88" s="24"/>
      <c r="BV88" s="24"/>
      <c r="BW88" s="24"/>
      <c r="BX88" s="24"/>
      <c r="BY88" s="24"/>
      <c r="BZ88" s="24"/>
      <c r="CA88" s="24"/>
      <c r="CB88" s="24"/>
      <c r="CC88" s="24"/>
      <c r="CD88" s="24"/>
      <c r="CE88" s="24"/>
      <c r="CF88" s="24"/>
      <c r="CG88" s="24"/>
      <c r="CH88" s="24"/>
      <c r="CI88" s="24"/>
      <c r="CJ88" s="24"/>
      <c r="CK88" s="24"/>
      <c r="CL88" s="24"/>
      <c r="CM88" s="24"/>
      <c r="CN88" s="24"/>
      <c r="CO88" s="24"/>
      <c r="CP88" s="24"/>
      <c r="CQ88" s="24"/>
      <c r="CR88" s="24"/>
      <c r="CS88" s="24"/>
      <c r="CT88" s="24"/>
      <c r="CU88" s="24"/>
      <c r="CV88" s="24"/>
      <c r="CW88" s="24"/>
      <c r="CX88" s="24"/>
      <c r="CY88" s="24"/>
      <c r="CZ88" s="24"/>
      <c r="DA88" s="24"/>
      <c r="DB88" s="24"/>
      <c r="DC88" s="24"/>
      <c r="DD88" s="24"/>
      <c r="DE88" s="24"/>
      <c r="DF88" s="24"/>
      <c r="DG88" s="24"/>
      <c r="DH88" s="24"/>
    </row>
    <row r="89" spans="1:112" ht="12.75">
      <c r="A89" s="24"/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  <c r="AT89" s="24"/>
      <c r="AU89" s="24"/>
      <c r="AV89" s="24"/>
      <c r="AW89" s="24"/>
      <c r="AX89" s="24"/>
      <c r="AY89" s="24"/>
      <c r="AZ89" s="24"/>
      <c r="BA89" s="24"/>
      <c r="BB89" s="24"/>
      <c r="BC89" s="24"/>
      <c r="BD89" s="24"/>
      <c r="BE89" s="24"/>
      <c r="BF89" s="24"/>
      <c r="BG89" s="24"/>
      <c r="BH89" s="24"/>
      <c r="BI89" s="24"/>
      <c r="BJ89" s="24"/>
      <c r="BK89" s="24"/>
      <c r="BL89" s="24"/>
      <c r="BM89" s="24"/>
      <c r="BN89" s="24"/>
      <c r="BO89" s="24"/>
      <c r="BP89" s="24"/>
      <c r="BQ89" s="24"/>
      <c r="BR89" s="24"/>
      <c r="BS89" s="24"/>
      <c r="BT89" s="24"/>
      <c r="BU89" s="24"/>
      <c r="BV89" s="24"/>
      <c r="BW89" s="24"/>
      <c r="BX89" s="24"/>
      <c r="BY89" s="24"/>
      <c r="BZ89" s="24"/>
      <c r="CA89" s="24"/>
      <c r="CB89" s="24"/>
      <c r="CC89" s="24"/>
      <c r="CD89" s="24"/>
      <c r="CE89" s="24"/>
      <c r="CF89" s="24"/>
      <c r="CG89" s="24"/>
      <c r="CH89" s="24"/>
      <c r="CI89" s="24"/>
      <c r="CJ89" s="24"/>
      <c r="CK89" s="24"/>
      <c r="CL89" s="24"/>
      <c r="CM89" s="24"/>
      <c r="CN89" s="24"/>
      <c r="CO89" s="24"/>
      <c r="CP89" s="24"/>
      <c r="CQ89" s="24"/>
      <c r="CR89" s="24"/>
      <c r="CS89" s="24"/>
      <c r="CT89" s="24"/>
      <c r="CU89" s="24"/>
      <c r="CV89" s="24"/>
      <c r="CW89" s="24"/>
      <c r="CX89" s="24"/>
      <c r="CY89" s="24"/>
      <c r="CZ89" s="24"/>
      <c r="DA89" s="24"/>
      <c r="DB89" s="24"/>
      <c r="DC89" s="24"/>
      <c r="DD89" s="24"/>
      <c r="DE89" s="24"/>
      <c r="DF89" s="24"/>
      <c r="DG89" s="24"/>
      <c r="DH89" s="24"/>
    </row>
    <row r="90" spans="1:112" ht="12.75">
      <c r="A90" s="24"/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24"/>
      <c r="A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24"/>
      <c r="AT90" s="24"/>
      <c r="AU90" s="24"/>
      <c r="AV90" s="24"/>
      <c r="AW90" s="24"/>
      <c r="AX90" s="24"/>
      <c r="AY90" s="24"/>
      <c r="AZ90" s="24"/>
      <c r="BA90" s="24"/>
      <c r="BB90" s="24"/>
      <c r="BC90" s="24"/>
      <c r="BD90" s="24"/>
      <c r="BE90" s="24"/>
      <c r="BF90" s="24"/>
      <c r="BG90" s="24"/>
      <c r="BH90" s="24"/>
      <c r="BI90" s="24"/>
      <c r="BJ90" s="24"/>
      <c r="BK90" s="24"/>
      <c r="BL90" s="24"/>
      <c r="BM90" s="24"/>
      <c r="BN90" s="24"/>
      <c r="BO90" s="24"/>
      <c r="BP90" s="24"/>
      <c r="BQ90" s="24"/>
      <c r="BR90" s="24"/>
      <c r="BS90" s="24"/>
      <c r="BT90" s="24"/>
      <c r="BU90" s="24"/>
      <c r="BV90" s="24"/>
      <c r="BW90" s="24"/>
      <c r="BX90" s="24"/>
      <c r="BY90" s="24"/>
      <c r="BZ90" s="24"/>
      <c r="CA90" s="24"/>
      <c r="CB90" s="24"/>
      <c r="CC90" s="24"/>
      <c r="CD90" s="24"/>
      <c r="CE90" s="24"/>
      <c r="CF90" s="24"/>
      <c r="CG90" s="24"/>
      <c r="CH90" s="24"/>
      <c r="CI90" s="24"/>
      <c r="CJ90" s="24"/>
      <c r="CK90" s="24"/>
      <c r="CL90" s="24"/>
      <c r="CM90" s="24"/>
      <c r="CN90" s="24"/>
      <c r="CO90" s="24"/>
      <c r="CP90" s="24"/>
      <c r="CQ90" s="24"/>
      <c r="CR90" s="24"/>
      <c r="CS90" s="24"/>
      <c r="CT90" s="24"/>
      <c r="CU90" s="24"/>
      <c r="CV90" s="24"/>
      <c r="CW90" s="24"/>
      <c r="CX90" s="24"/>
      <c r="CY90" s="24"/>
      <c r="CZ90" s="24"/>
      <c r="DA90" s="24"/>
      <c r="DB90" s="24"/>
      <c r="DC90" s="24"/>
      <c r="DD90" s="24"/>
      <c r="DE90" s="24"/>
      <c r="DF90" s="24"/>
      <c r="DG90" s="24"/>
      <c r="DH90" s="24"/>
    </row>
    <row r="91" spans="1:112" ht="12.75">
      <c r="A91" s="24"/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24"/>
      <c r="AY91" s="24"/>
      <c r="AZ91" s="24"/>
      <c r="BA91" s="24"/>
      <c r="BB91" s="24"/>
      <c r="BC91" s="24"/>
      <c r="BD91" s="24"/>
      <c r="BE91" s="24"/>
      <c r="BF91" s="24"/>
      <c r="BG91" s="24"/>
      <c r="BH91" s="24"/>
      <c r="BI91" s="24"/>
      <c r="BJ91" s="24"/>
      <c r="BK91" s="24"/>
      <c r="BL91" s="24"/>
      <c r="BM91" s="24"/>
      <c r="BN91" s="24"/>
      <c r="BO91" s="24"/>
      <c r="BP91" s="24"/>
      <c r="BQ91" s="24"/>
      <c r="BR91" s="24"/>
      <c r="BS91" s="24"/>
      <c r="BT91" s="24"/>
      <c r="BU91" s="24"/>
      <c r="BV91" s="24"/>
      <c r="BW91" s="24"/>
      <c r="BX91" s="24"/>
      <c r="BY91" s="24"/>
      <c r="BZ91" s="24"/>
      <c r="CA91" s="24"/>
      <c r="CB91" s="24"/>
      <c r="CC91" s="24"/>
      <c r="CD91" s="24"/>
      <c r="CE91" s="24"/>
      <c r="CF91" s="24"/>
      <c r="CG91" s="24"/>
      <c r="CH91" s="24"/>
      <c r="CI91" s="24"/>
      <c r="CJ91" s="24"/>
      <c r="CK91" s="24"/>
      <c r="CL91" s="24"/>
      <c r="CM91" s="24"/>
      <c r="CN91" s="24"/>
      <c r="CO91" s="24"/>
      <c r="CP91" s="24"/>
      <c r="CQ91" s="24"/>
      <c r="CR91" s="24"/>
      <c r="CS91" s="24"/>
      <c r="CT91" s="24"/>
      <c r="CU91" s="24"/>
      <c r="CV91" s="24"/>
      <c r="CW91" s="24"/>
      <c r="CX91" s="24"/>
      <c r="CY91" s="24"/>
      <c r="CZ91" s="24"/>
      <c r="DA91" s="24"/>
      <c r="DB91" s="24"/>
      <c r="DC91" s="24"/>
      <c r="DD91" s="24"/>
      <c r="DE91" s="24"/>
      <c r="DF91" s="24"/>
      <c r="DG91" s="24"/>
      <c r="DH91" s="24"/>
    </row>
    <row r="92" spans="1:112" ht="12.75">
      <c r="A92" s="24"/>
      <c r="B92" s="24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4"/>
      <c r="AX92" s="24"/>
      <c r="AY92" s="24"/>
      <c r="AZ92" s="24"/>
      <c r="BA92" s="24"/>
      <c r="BB92" s="24"/>
      <c r="BC92" s="24"/>
      <c r="BD92" s="24"/>
      <c r="BE92" s="24"/>
      <c r="BF92" s="24"/>
      <c r="BG92" s="24"/>
      <c r="BH92" s="24"/>
      <c r="BI92" s="24"/>
      <c r="BJ92" s="24"/>
      <c r="BK92" s="24"/>
      <c r="BL92" s="24"/>
      <c r="BM92" s="24"/>
      <c r="BN92" s="24"/>
      <c r="BO92" s="24"/>
      <c r="BP92" s="24"/>
      <c r="BQ92" s="24"/>
      <c r="BR92" s="24"/>
      <c r="BS92" s="24"/>
      <c r="BT92" s="24"/>
      <c r="BU92" s="24"/>
      <c r="BV92" s="24"/>
      <c r="BW92" s="24"/>
      <c r="BX92" s="24"/>
      <c r="BY92" s="24"/>
      <c r="BZ92" s="24"/>
      <c r="CA92" s="24"/>
      <c r="CB92" s="24"/>
      <c r="CC92" s="24"/>
      <c r="CD92" s="24"/>
      <c r="CE92" s="24"/>
      <c r="CF92" s="24"/>
      <c r="CG92" s="24"/>
      <c r="CH92" s="24"/>
      <c r="CI92" s="24"/>
      <c r="CJ92" s="24"/>
      <c r="CK92" s="24"/>
      <c r="CL92" s="24"/>
      <c r="CM92" s="24"/>
      <c r="CN92" s="24"/>
      <c r="CO92" s="24"/>
      <c r="CP92" s="24"/>
      <c r="CQ92" s="24"/>
      <c r="CR92" s="24"/>
      <c r="CS92" s="24"/>
      <c r="CT92" s="24"/>
      <c r="CU92" s="24"/>
      <c r="CV92" s="24"/>
      <c r="CW92" s="24"/>
      <c r="CX92" s="24"/>
      <c r="CY92" s="24"/>
      <c r="CZ92" s="24"/>
      <c r="DA92" s="24"/>
      <c r="DB92" s="24"/>
      <c r="DC92" s="24"/>
      <c r="DD92" s="24"/>
      <c r="DE92" s="24"/>
      <c r="DF92" s="24"/>
      <c r="DG92" s="24"/>
      <c r="DH92" s="24"/>
    </row>
    <row r="93" spans="1:112" ht="12.75">
      <c r="A93" s="24"/>
      <c r="B93" s="24"/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24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4"/>
      <c r="AT93" s="24"/>
      <c r="AU93" s="24"/>
      <c r="AV93" s="24"/>
      <c r="AW93" s="24"/>
      <c r="AX93" s="24"/>
      <c r="AY93" s="24"/>
      <c r="AZ93" s="24"/>
      <c r="BA93" s="24"/>
      <c r="BB93" s="24"/>
      <c r="BC93" s="24"/>
      <c r="BD93" s="24"/>
      <c r="BE93" s="24"/>
      <c r="BF93" s="24"/>
      <c r="BG93" s="24"/>
      <c r="BH93" s="24"/>
      <c r="BI93" s="24"/>
      <c r="BJ93" s="24"/>
      <c r="BK93" s="24"/>
      <c r="BL93" s="24"/>
      <c r="BM93" s="24"/>
      <c r="BN93" s="24"/>
      <c r="BO93" s="24"/>
      <c r="BP93" s="24"/>
      <c r="BQ93" s="24"/>
      <c r="BR93" s="24"/>
      <c r="BS93" s="24"/>
      <c r="BT93" s="24"/>
      <c r="BU93" s="24"/>
      <c r="BV93" s="24"/>
      <c r="BW93" s="24"/>
      <c r="BX93" s="24"/>
      <c r="BY93" s="24"/>
      <c r="BZ93" s="24"/>
      <c r="CA93" s="24"/>
      <c r="CB93" s="24"/>
      <c r="CC93" s="24"/>
      <c r="CD93" s="24"/>
      <c r="CE93" s="24"/>
      <c r="CF93" s="24"/>
      <c r="CG93" s="24"/>
      <c r="CH93" s="24"/>
      <c r="CI93" s="24"/>
      <c r="CJ93" s="24"/>
      <c r="CK93" s="24"/>
      <c r="CL93" s="24"/>
      <c r="CM93" s="24"/>
      <c r="CN93" s="24"/>
      <c r="CO93" s="24"/>
      <c r="CP93" s="24"/>
      <c r="CQ93" s="24"/>
      <c r="CR93" s="24"/>
      <c r="CS93" s="24"/>
      <c r="CT93" s="24"/>
      <c r="CU93" s="24"/>
      <c r="CV93" s="24"/>
      <c r="CW93" s="24"/>
      <c r="CX93" s="24"/>
      <c r="CY93" s="24"/>
      <c r="CZ93" s="24"/>
      <c r="DA93" s="24"/>
      <c r="DB93" s="24"/>
      <c r="DC93" s="24"/>
      <c r="DD93" s="24"/>
      <c r="DE93" s="24"/>
      <c r="DF93" s="24"/>
      <c r="DG93" s="24"/>
      <c r="DH93" s="24"/>
    </row>
    <row r="94" spans="1:112" ht="12.75">
      <c r="A94" s="24"/>
      <c r="B94" s="24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24"/>
      <c r="AG94" s="24"/>
      <c r="AH94" s="24"/>
      <c r="AI94" s="24"/>
      <c r="AJ94" s="24"/>
      <c r="AK94" s="24"/>
      <c r="AL94" s="24"/>
      <c r="AM94" s="24"/>
      <c r="AN94" s="24"/>
      <c r="AO94" s="24"/>
      <c r="AP94" s="24"/>
      <c r="AQ94" s="24"/>
      <c r="AR94" s="24"/>
      <c r="AS94" s="24"/>
      <c r="AT94" s="24"/>
      <c r="AU94" s="24"/>
      <c r="AV94" s="24"/>
      <c r="AW94" s="24"/>
      <c r="AX94" s="24"/>
      <c r="AY94" s="24"/>
      <c r="AZ94" s="24"/>
      <c r="BA94" s="24"/>
      <c r="BB94" s="24"/>
      <c r="BC94" s="24"/>
      <c r="BD94" s="24"/>
      <c r="BE94" s="24"/>
      <c r="BF94" s="24"/>
      <c r="BG94" s="24"/>
      <c r="BH94" s="24"/>
      <c r="BI94" s="24"/>
      <c r="BJ94" s="24"/>
      <c r="BK94" s="24"/>
      <c r="BL94" s="24"/>
      <c r="BM94" s="24"/>
      <c r="BN94" s="24"/>
      <c r="BO94" s="24"/>
      <c r="BP94" s="24"/>
      <c r="BQ94" s="24"/>
      <c r="BR94" s="24"/>
      <c r="BS94" s="24"/>
      <c r="BT94" s="24"/>
      <c r="BU94" s="24"/>
      <c r="BV94" s="24"/>
      <c r="BW94" s="24"/>
      <c r="BX94" s="24"/>
      <c r="BY94" s="24"/>
      <c r="BZ94" s="24"/>
      <c r="CA94" s="24"/>
      <c r="CB94" s="24"/>
      <c r="CC94" s="24"/>
      <c r="CD94" s="24"/>
      <c r="CE94" s="24"/>
      <c r="CF94" s="24"/>
      <c r="CG94" s="24"/>
      <c r="CH94" s="24"/>
      <c r="CI94" s="24"/>
      <c r="CJ94" s="24"/>
      <c r="CK94" s="24"/>
      <c r="CL94" s="24"/>
      <c r="CM94" s="24"/>
      <c r="CN94" s="24"/>
      <c r="CO94" s="24"/>
      <c r="CP94" s="24"/>
      <c r="CQ94" s="24"/>
      <c r="CR94" s="24"/>
      <c r="CS94" s="24"/>
      <c r="CT94" s="24"/>
      <c r="CU94" s="24"/>
      <c r="CV94" s="24"/>
      <c r="CW94" s="24"/>
      <c r="CX94" s="24"/>
      <c r="CY94" s="24"/>
      <c r="CZ94" s="24"/>
      <c r="DA94" s="24"/>
      <c r="DB94" s="24"/>
      <c r="DC94" s="24"/>
      <c r="DD94" s="24"/>
      <c r="DE94" s="24"/>
      <c r="DF94" s="24"/>
      <c r="DG94" s="24"/>
      <c r="DH94" s="24"/>
    </row>
    <row r="95" spans="1:112" ht="12.75">
      <c r="A95" s="24"/>
      <c r="B95" s="24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24"/>
      <c r="AH95" s="24"/>
      <c r="AI95" s="24"/>
      <c r="AJ95" s="24"/>
      <c r="AK95" s="24"/>
      <c r="AL95" s="24"/>
      <c r="AM95" s="24"/>
      <c r="AN95" s="24"/>
      <c r="AO95" s="24"/>
      <c r="AP95" s="24"/>
      <c r="AQ95" s="24"/>
      <c r="AR95" s="24"/>
      <c r="AS95" s="24"/>
      <c r="AT95" s="24"/>
      <c r="AU95" s="24"/>
      <c r="AV95" s="24"/>
      <c r="AW95" s="24"/>
      <c r="AX95" s="24"/>
      <c r="AY95" s="24"/>
      <c r="AZ95" s="24"/>
      <c r="BA95" s="24"/>
      <c r="BB95" s="24"/>
      <c r="BC95" s="24"/>
      <c r="BD95" s="24"/>
      <c r="BE95" s="24"/>
      <c r="BF95" s="24"/>
      <c r="BG95" s="24"/>
      <c r="BH95" s="24"/>
      <c r="BI95" s="24"/>
      <c r="BJ95" s="24"/>
      <c r="BK95" s="24"/>
      <c r="BL95" s="24"/>
      <c r="BM95" s="24"/>
      <c r="BN95" s="24"/>
      <c r="BO95" s="24"/>
      <c r="BP95" s="24"/>
      <c r="BQ95" s="24"/>
      <c r="BR95" s="24"/>
      <c r="BS95" s="24"/>
      <c r="BT95" s="24"/>
      <c r="BU95" s="24"/>
      <c r="BV95" s="24"/>
      <c r="BW95" s="24"/>
      <c r="BX95" s="24"/>
      <c r="BY95" s="24"/>
      <c r="BZ95" s="24"/>
      <c r="CA95" s="24"/>
      <c r="CB95" s="24"/>
      <c r="CC95" s="24"/>
      <c r="CD95" s="24"/>
      <c r="CE95" s="24"/>
      <c r="CF95" s="24"/>
      <c r="CG95" s="24"/>
      <c r="CH95" s="24"/>
      <c r="CI95" s="24"/>
      <c r="CJ95" s="24"/>
      <c r="CK95" s="24"/>
      <c r="CL95" s="24"/>
      <c r="CM95" s="24"/>
      <c r="CN95" s="24"/>
      <c r="CO95" s="24"/>
      <c r="CP95" s="24"/>
      <c r="CQ95" s="24"/>
      <c r="CR95" s="24"/>
      <c r="CS95" s="24"/>
      <c r="CT95" s="24"/>
      <c r="CU95" s="24"/>
      <c r="CV95" s="24"/>
      <c r="CW95" s="24"/>
      <c r="CX95" s="24"/>
      <c r="CY95" s="24"/>
      <c r="CZ95" s="24"/>
      <c r="DA95" s="24"/>
      <c r="DB95" s="24"/>
      <c r="DC95" s="24"/>
      <c r="DD95" s="24"/>
      <c r="DE95" s="24"/>
      <c r="DF95" s="24"/>
      <c r="DG95" s="24"/>
      <c r="DH95" s="24"/>
    </row>
    <row r="96" spans="1:112" ht="12.75">
      <c r="A96" s="24"/>
      <c r="B96" s="24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24"/>
      <c r="AG96" s="24"/>
      <c r="AH96" s="24"/>
      <c r="AI96" s="24"/>
      <c r="AJ96" s="24"/>
      <c r="AK96" s="24"/>
      <c r="AL96" s="24"/>
      <c r="AM96" s="24"/>
      <c r="AN96" s="24"/>
      <c r="AO96" s="24"/>
      <c r="AP96" s="24"/>
      <c r="AQ96" s="24"/>
      <c r="AR96" s="24"/>
      <c r="AS96" s="24"/>
      <c r="AT96" s="24"/>
      <c r="AU96" s="24"/>
      <c r="AV96" s="24"/>
      <c r="AW96" s="24"/>
      <c r="AX96" s="24"/>
      <c r="AY96" s="24"/>
      <c r="AZ96" s="24"/>
      <c r="BA96" s="24"/>
      <c r="BB96" s="24"/>
      <c r="BC96" s="24"/>
      <c r="BD96" s="24"/>
      <c r="BE96" s="24"/>
      <c r="BF96" s="24"/>
      <c r="BG96" s="24"/>
      <c r="BH96" s="24"/>
      <c r="BI96" s="24"/>
      <c r="BJ96" s="24"/>
      <c r="BK96" s="24"/>
      <c r="BL96" s="24"/>
      <c r="BM96" s="24"/>
      <c r="BN96" s="24"/>
      <c r="BO96" s="24"/>
      <c r="BP96" s="24"/>
      <c r="BQ96" s="24"/>
      <c r="BR96" s="24"/>
      <c r="BS96" s="24"/>
      <c r="BT96" s="24"/>
      <c r="BU96" s="24"/>
      <c r="BV96" s="24"/>
      <c r="BW96" s="24"/>
      <c r="BX96" s="24"/>
      <c r="BY96" s="24"/>
      <c r="BZ96" s="24"/>
      <c r="CA96" s="24"/>
      <c r="CB96" s="24"/>
      <c r="CC96" s="24"/>
      <c r="CD96" s="24"/>
      <c r="CE96" s="24"/>
      <c r="CF96" s="24"/>
      <c r="CG96" s="24"/>
      <c r="CH96" s="24"/>
      <c r="CI96" s="24"/>
      <c r="CJ96" s="24"/>
      <c r="CK96" s="24"/>
      <c r="CL96" s="24"/>
      <c r="CM96" s="24"/>
      <c r="CN96" s="24"/>
      <c r="CO96" s="24"/>
      <c r="CP96" s="24"/>
      <c r="CQ96" s="24"/>
      <c r="CR96" s="24"/>
      <c r="CS96" s="24"/>
      <c r="CT96" s="24"/>
      <c r="CU96" s="24"/>
      <c r="CV96" s="24"/>
      <c r="CW96" s="24"/>
      <c r="CX96" s="24"/>
      <c r="CY96" s="24"/>
      <c r="CZ96" s="24"/>
      <c r="DA96" s="24"/>
      <c r="DB96" s="24"/>
      <c r="DC96" s="24"/>
      <c r="DD96" s="24"/>
      <c r="DE96" s="24"/>
      <c r="DF96" s="24"/>
      <c r="DG96" s="24"/>
      <c r="DH96" s="24"/>
    </row>
    <row r="97" spans="1:112" ht="12.75">
      <c r="A97" s="24"/>
      <c r="B97" s="24"/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  <c r="AE97" s="24"/>
      <c r="AF97" s="24"/>
      <c r="AG97" s="24"/>
      <c r="AH97" s="24"/>
      <c r="AI97" s="24"/>
      <c r="AJ97" s="24"/>
      <c r="AK97" s="24"/>
      <c r="AL97" s="24"/>
      <c r="AM97" s="24"/>
      <c r="AN97" s="24"/>
      <c r="AO97" s="24"/>
      <c r="AP97" s="24"/>
      <c r="AQ97" s="24"/>
      <c r="AR97" s="24"/>
      <c r="AS97" s="24"/>
      <c r="AT97" s="24"/>
      <c r="AU97" s="24"/>
      <c r="AV97" s="24"/>
      <c r="AW97" s="24"/>
      <c r="AX97" s="24"/>
      <c r="AY97" s="24"/>
      <c r="AZ97" s="24"/>
      <c r="BA97" s="24"/>
      <c r="BB97" s="24"/>
      <c r="BC97" s="24"/>
      <c r="BD97" s="24"/>
      <c r="BE97" s="24"/>
      <c r="BF97" s="24"/>
      <c r="BG97" s="24"/>
      <c r="BH97" s="24"/>
      <c r="BI97" s="24"/>
      <c r="BJ97" s="24"/>
      <c r="BK97" s="24"/>
      <c r="BL97" s="24"/>
      <c r="BM97" s="24"/>
      <c r="BN97" s="24"/>
      <c r="BO97" s="24"/>
      <c r="BP97" s="24"/>
      <c r="BQ97" s="24"/>
      <c r="BR97" s="24"/>
      <c r="BS97" s="24"/>
      <c r="BT97" s="24"/>
      <c r="BU97" s="24"/>
      <c r="BV97" s="24"/>
      <c r="BW97" s="24"/>
      <c r="BX97" s="24"/>
      <c r="BY97" s="24"/>
      <c r="BZ97" s="24"/>
      <c r="CA97" s="24"/>
      <c r="CB97" s="24"/>
      <c r="CC97" s="24"/>
      <c r="CD97" s="24"/>
      <c r="CE97" s="24"/>
      <c r="CF97" s="24"/>
      <c r="CG97" s="24"/>
      <c r="CH97" s="24"/>
      <c r="CI97" s="24"/>
      <c r="CJ97" s="24"/>
      <c r="CK97" s="24"/>
      <c r="CL97" s="24"/>
      <c r="CM97" s="24"/>
      <c r="CN97" s="24"/>
      <c r="CO97" s="24"/>
      <c r="CP97" s="24"/>
      <c r="CQ97" s="24"/>
      <c r="CR97" s="24"/>
      <c r="CS97" s="24"/>
      <c r="CT97" s="24"/>
      <c r="CU97" s="24"/>
      <c r="CV97" s="24"/>
      <c r="CW97" s="24"/>
      <c r="CX97" s="24"/>
      <c r="CY97" s="24"/>
      <c r="CZ97" s="24"/>
      <c r="DA97" s="24"/>
      <c r="DB97" s="24"/>
      <c r="DC97" s="24"/>
      <c r="DD97" s="24"/>
      <c r="DE97" s="24"/>
      <c r="DF97" s="24"/>
      <c r="DG97" s="24"/>
      <c r="DH97" s="24"/>
    </row>
    <row r="98" spans="1:112" ht="12.75">
      <c r="A98" s="24"/>
      <c r="B98" s="24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  <c r="AE98" s="24"/>
      <c r="AF98" s="24"/>
      <c r="AG98" s="24"/>
      <c r="AH98" s="24"/>
      <c r="AI98" s="24"/>
      <c r="AJ98" s="24"/>
      <c r="AK98" s="24"/>
      <c r="AL98" s="24"/>
      <c r="AM98" s="24"/>
      <c r="AN98" s="24"/>
      <c r="AO98" s="24"/>
      <c r="AP98" s="24"/>
      <c r="AQ98" s="24"/>
      <c r="AR98" s="24"/>
      <c r="AS98" s="24"/>
      <c r="AT98" s="24"/>
      <c r="AU98" s="24"/>
      <c r="AV98" s="24"/>
      <c r="AW98" s="24"/>
      <c r="AX98" s="24"/>
      <c r="AY98" s="24"/>
      <c r="AZ98" s="24"/>
      <c r="BA98" s="24"/>
      <c r="BB98" s="24"/>
      <c r="BC98" s="24"/>
      <c r="BD98" s="24"/>
      <c r="BE98" s="24"/>
      <c r="BF98" s="24"/>
      <c r="BG98" s="24"/>
      <c r="BH98" s="24"/>
      <c r="BI98" s="24"/>
      <c r="BJ98" s="24"/>
      <c r="BK98" s="24"/>
      <c r="BL98" s="24"/>
      <c r="BM98" s="24"/>
      <c r="BN98" s="24"/>
      <c r="BO98" s="24"/>
      <c r="BP98" s="24"/>
      <c r="BQ98" s="24"/>
      <c r="BR98" s="24"/>
      <c r="BS98" s="24"/>
      <c r="BT98" s="24"/>
      <c r="BU98" s="24"/>
      <c r="BV98" s="24"/>
      <c r="BW98" s="24"/>
      <c r="BX98" s="24"/>
      <c r="BY98" s="24"/>
      <c r="BZ98" s="24"/>
      <c r="CA98" s="24"/>
      <c r="CB98" s="24"/>
      <c r="CC98" s="24"/>
      <c r="CD98" s="24"/>
      <c r="CE98" s="24"/>
      <c r="CF98" s="24"/>
      <c r="CG98" s="24"/>
      <c r="CH98" s="24"/>
      <c r="CI98" s="24"/>
      <c r="CJ98" s="24"/>
      <c r="CK98" s="24"/>
      <c r="CL98" s="24"/>
      <c r="CM98" s="24"/>
      <c r="CN98" s="24"/>
      <c r="CO98" s="24"/>
      <c r="CP98" s="24"/>
      <c r="CQ98" s="24"/>
      <c r="CR98" s="24"/>
      <c r="CS98" s="24"/>
      <c r="CT98" s="24"/>
      <c r="CU98" s="24"/>
      <c r="CV98" s="24"/>
      <c r="CW98" s="24"/>
      <c r="CX98" s="24"/>
      <c r="CY98" s="24"/>
      <c r="CZ98" s="24"/>
      <c r="DA98" s="24"/>
      <c r="DB98" s="24"/>
      <c r="DC98" s="24"/>
      <c r="DD98" s="24"/>
      <c r="DE98" s="24"/>
      <c r="DF98" s="24"/>
      <c r="DG98" s="24"/>
      <c r="DH98" s="24"/>
    </row>
    <row r="99" spans="1:112" ht="12.75">
      <c r="A99" s="24"/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  <c r="AE99" s="24"/>
      <c r="AF99" s="24"/>
      <c r="AG99" s="24"/>
      <c r="AH99" s="24"/>
      <c r="AI99" s="24"/>
      <c r="AJ99" s="24"/>
      <c r="AK99" s="24"/>
      <c r="AL99" s="24"/>
      <c r="AM99" s="24"/>
      <c r="AN99" s="24"/>
      <c r="AO99" s="24"/>
      <c r="AP99" s="24"/>
      <c r="AQ99" s="24"/>
      <c r="AR99" s="24"/>
      <c r="AS99" s="24"/>
      <c r="AT99" s="24"/>
      <c r="AU99" s="24"/>
      <c r="AV99" s="24"/>
      <c r="AW99" s="24"/>
      <c r="AX99" s="24"/>
      <c r="AY99" s="24"/>
      <c r="AZ99" s="24"/>
      <c r="BA99" s="24"/>
      <c r="BB99" s="24"/>
      <c r="BC99" s="24"/>
      <c r="BD99" s="24"/>
      <c r="BE99" s="24"/>
      <c r="BF99" s="24"/>
      <c r="BG99" s="24"/>
      <c r="BH99" s="24"/>
      <c r="BI99" s="24"/>
      <c r="BJ99" s="24"/>
      <c r="BK99" s="24"/>
      <c r="BL99" s="24"/>
      <c r="BM99" s="24"/>
      <c r="BN99" s="24"/>
      <c r="BO99" s="24"/>
      <c r="BP99" s="24"/>
      <c r="BQ99" s="24"/>
      <c r="BR99" s="24"/>
      <c r="BS99" s="24"/>
      <c r="BT99" s="24"/>
      <c r="BU99" s="24"/>
      <c r="BV99" s="24"/>
      <c r="BW99" s="24"/>
      <c r="BX99" s="24"/>
      <c r="BY99" s="24"/>
      <c r="BZ99" s="24"/>
      <c r="CA99" s="24"/>
      <c r="CB99" s="24"/>
      <c r="CC99" s="24"/>
      <c r="CD99" s="24"/>
      <c r="CE99" s="24"/>
      <c r="CF99" s="24"/>
      <c r="CG99" s="24"/>
      <c r="CH99" s="24"/>
      <c r="CI99" s="24"/>
      <c r="CJ99" s="24"/>
      <c r="CK99" s="24"/>
      <c r="CL99" s="24"/>
      <c r="CM99" s="24"/>
      <c r="CN99" s="24"/>
      <c r="CO99" s="24"/>
      <c r="CP99" s="24"/>
      <c r="CQ99" s="24"/>
      <c r="CR99" s="24"/>
      <c r="CS99" s="24"/>
      <c r="CT99" s="24"/>
      <c r="CU99" s="24"/>
      <c r="CV99" s="24"/>
      <c r="CW99" s="24"/>
      <c r="CX99" s="24"/>
      <c r="CY99" s="24"/>
      <c r="CZ99" s="24"/>
      <c r="DA99" s="24"/>
      <c r="DB99" s="24"/>
      <c r="DC99" s="24"/>
      <c r="DD99" s="24"/>
      <c r="DE99" s="24"/>
      <c r="DF99" s="24"/>
      <c r="DG99" s="24"/>
      <c r="DH99" s="24"/>
    </row>
    <row r="100" spans="1:112" ht="12.75">
      <c r="A100" s="24"/>
      <c r="B100" s="24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  <c r="AE100" s="24"/>
      <c r="AF100" s="24"/>
      <c r="AG100" s="24"/>
      <c r="AH100" s="24"/>
      <c r="AI100" s="24"/>
      <c r="AJ100" s="24"/>
      <c r="AK100" s="24"/>
      <c r="AL100" s="24"/>
      <c r="AM100" s="24"/>
      <c r="AN100" s="24"/>
      <c r="AO100" s="24"/>
      <c r="AP100" s="24"/>
      <c r="AQ100" s="24"/>
      <c r="AR100" s="24"/>
      <c r="AS100" s="24"/>
      <c r="AT100" s="24"/>
      <c r="AU100" s="24"/>
      <c r="AV100" s="24"/>
      <c r="AW100" s="24"/>
      <c r="AX100" s="24"/>
      <c r="AY100" s="24"/>
      <c r="AZ100" s="24"/>
      <c r="BA100" s="24"/>
      <c r="BB100" s="24"/>
      <c r="BC100" s="24"/>
      <c r="BD100" s="24"/>
      <c r="BE100" s="24"/>
      <c r="BF100" s="24"/>
      <c r="BG100" s="24"/>
      <c r="BH100" s="24"/>
      <c r="BI100" s="24"/>
      <c r="BJ100" s="24"/>
      <c r="BK100" s="24"/>
      <c r="BL100" s="24"/>
      <c r="BM100" s="24"/>
      <c r="BN100" s="24"/>
      <c r="BO100" s="24"/>
      <c r="BP100" s="24"/>
      <c r="BQ100" s="24"/>
      <c r="BR100" s="24"/>
      <c r="BS100" s="24"/>
      <c r="BT100" s="24"/>
      <c r="BU100" s="24"/>
      <c r="BV100" s="24"/>
      <c r="BW100" s="24"/>
      <c r="BX100" s="24"/>
      <c r="BY100" s="24"/>
      <c r="BZ100" s="24"/>
      <c r="CA100" s="24"/>
      <c r="CB100" s="24"/>
      <c r="CC100" s="24"/>
      <c r="CD100" s="24"/>
      <c r="CE100" s="24"/>
      <c r="CF100" s="24"/>
      <c r="CG100" s="24"/>
      <c r="CH100" s="24"/>
      <c r="CI100" s="24"/>
      <c r="CJ100" s="24"/>
      <c r="CK100" s="24"/>
      <c r="CL100" s="24"/>
      <c r="CM100" s="24"/>
      <c r="CN100" s="24"/>
      <c r="CO100" s="24"/>
      <c r="CP100" s="24"/>
      <c r="CQ100" s="24"/>
      <c r="CR100" s="24"/>
      <c r="CS100" s="24"/>
      <c r="CT100" s="24"/>
      <c r="CU100" s="24"/>
      <c r="CV100" s="24"/>
      <c r="CW100" s="24"/>
      <c r="CX100" s="24"/>
      <c r="CY100" s="24"/>
      <c r="CZ100" s="24"/>
      <c r="DA100" s="24"/>
      <c r="DB100" s="24"/>
      <c r="DC100" s="24"/>
      <c r="DD100" s="24"/>
      <c r="DE100" s="24"/>
      <c r="DF100" s="24"/>
      <c r="DG100" s="24"/>
      <c r="DH100" s="24"/>
    </row>
    <row r="101" spans="1:112" ht="12.75">
      <c r="A101" s="24"/>
      <c r="B101" s="24"/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  <c r="AE101" s="24"/>
      <c r="AF101" s="24"/>
      <c r="AG101" s="24"/>
      <c r="AH101" s="24"/>
      <c r="AI101" s="24"/>
      <c r="AJ101" s="24"/>
      <c r="AK101" s="24"/>
      <c r="AL101" s="24"/>
      <c r="AM101" s="24"/>
      <c r="AN101" s="24"/>
      <c r="AO101" s="24"/>
      <c r="AP101" s="24"/>
      <c r="AQ101" s="24"/>
      <c r="AR101" s="24"/>
      <c r="AS101" s="24"/>
      <c r="AT101" s="24"/>
      <c r="AU101" s="24"/>
      <c r="AV101" s="24"/>
      <c r="AW101" s="24"/>
      <c r="AX101" s="24"/>
      <c r="AY101" s="24"/>
      <c r="AZ101" s="24"/>
      <c r="BA101" s="24"/>
      <c r="BB101" s="24"/>
      <c r="BC101" s="24"/>
      <c r="BD101" s="24"/>
      <c r="BE101" s="24"/>
      <c r="BF101" s="24"/>
      <c r="BG101" s="24"/>
      <c r="BH101" s="24"/>
      <c r="BI101" s="24"/>
      <c r="BJ101" s="24"/>
      <c r="BK101" s="24"/>
      <c r="BL101" s="24"/>
      <c r="BM101" s="24"/>
      <c r="BN101" s="24"/>
      <c r="BO101" s="24"/>
      <c r="BP101" s="24"/>
      <c r="BQ101" s="24"/>
      <c r="BR101" s="24"/>
      <c r="BS101" s="24"/>
      <c r="BT101" s="24"/>
      <c r="BU101" s="24"/>
      <c r="BV101" s="24"/>
      <c r="BW101" s="24"/>
      <c r="BX101" s="24"/>
      <c r="BY101" s="24"/>
      <c r="BZ101" s="24"/>
      <c r="CA101" s="24"/>
      <c r="CB101" s="24"/>
      <c r="CC101" s="24"/>
      <c r="CD101" s="24"/>
      <c r="CE101" s="24"/>
      <c r="CF101" s="24"/>
      <c r="CG101" s="24"/>
      <c r="CH101" s="24"/>
      <c r="CI101" s="24"/>
      <c r="CJ101" s="24"/>
      <c r="CK101" s="24"/>
      <c r="CL101" s="24"/>
      <c r="CM101" s="24"/>
      <c r="CN101" s="24"/>
      <c r="CO101" s="24"/>
      <c r="CP101" s="24"/>
      <c r="CQ101" s="24"/>
      <c r="CR101" s="24"/>
      <c r="CS101" s="24"/>
      <c r="CT101" s="24"/>
      <c r="CU101" s="24"/>
      <c r="CV101" s="24"/>
      <c r="CW101" s="24"/>
      <c r="CX101" s="24"/>
      <c r="CY101" s="24"/>
      <c r="CZ101" s="24"/>
      <c r="DA101" s="24"/>
      <c r="DB101" s="24"/>
      <c r="DC101" s="24"/>
      <c r="DD101" s="24"/>
      <c r="DE101" s="24"/>
      <c r="DF101" s="24"/>
      <c r="DG101" s="24"/>
      <c r="DH101" s="24"/>
    </row>
    <row r="102" spans="1:112" ht="12.7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9"/>
      <c r="BM102" s="9"/>
      <c r="BN102" s="9"/>
      <c r="BO102" s="9"/>
      <c r="BP102" s="9"/>
      <c r="BQ102" s="9"/>
      <c r="BR102" s="9"/>
      <c r="BS102" s="9"/>
      <c r="BT102" s="24"/>
      <c r="BU102" s="24"/>
      <c r="BV102" s="24"/>
      <c r="BW102" s="24"/>
      <c r="BX102" s="24"/>
      <c r="BY102" s="24"/>
      <c r="BZ102" s="24"/>
      <c r="CA102" s="24"/>
      <c r="CB102" s="24"/>
      <c r="CC102" s="24"/>
      <c r="CD102" s="24"/>
      <c r="CE102" s="24"/>
      <c r="CF102" s="24"/>
      <c r="CG102" s="24"/>
      <c r="CH102" s="24"/>
      <c r="CI102" s="24"/>
      <c r="CJ102" s="24"/>
      <c r="CK102" s="24"/>
      <c r="CL102" s="24"/>
      <c r="CM102" s="24"/>
      <c r="CN102" s="24"/>
      <c r="CO102" s="24"/>
      <c r="CP102" s="24"/>
      <c r="CQ102" s="24"/>
      <c r="CR102" s="24"/>
      <c r="CS102" s="24"/>
      <c r="CT102" s="24"/>
      <c r="CU102" s="24"/>
      <c r="CV102" s="24"/>
      <c r="CW102" s="24"/>
      <c r="CX102" s="24"/>
      <c r="CY102" s="24"/>
      <c r="CZ102" s="24"/>
      <c r="DA102" s="24"/>
      <c r="DB102" s="24"/>
      <c r="DC102" s="24"/>
      <c r="DD102" s="24"/>
      <c r="DE102" s="24"/>
      <c r="DF102" s="24"/>
      <c r="DG102" s="24"/>
      <c r="DH102" s="24"/>
    </row>
    <row r="103" spans="1:112" ht="12.75">
      <c r="A103" s="9"/>
      <c r="B103" s="24"/>
      <c r="C103" s="24"/>
      <c r="D103" s="24"/>
      <c r="E103" s="9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  <c r="AD103" s="24"/>
      <c r="AE103" s="24"/>
      <c r="AF103" s="24"/>
      <c r="AG103" s="24"/>
      <c r="AH103" s="24"/>
      <c r="AI103" s="24"/>
      <c r="AJ103" s="24"/>
      <c r="AK103" s="24"/>
      <c r="AL103" s="24"/>
      <c r="AM103" s="24"/>
      <c r="AN103" s="24"/>
      <c r="AO103" s="24"/>
      <c r="AP103" s="24"/>
      <c r="AQ103" s="24"/>
      <c r="AR103" s="24"/>
      <c r="AS103" s="24"/>
      <c r="AT103" s="24"/>
      <c r="AU103" s="24"/>
      <c r="AV103" s="24"/>
      <c r="AW103" s="24"/>
      <c r="AX103" s="24"/>
      <c r="AY103" s="24"/>
      <c r="AZ103" s="24"/>
      <c r="BA103" s="24"/>
      <c r="BB103" s="24"/>
      <c r="BC103" s="24"/>
      <c r="BD103" s="24"/>
      <c r="BE103" s="24"/>
      <c r="BF103" s="24"/>
      <c r="BG103" s="24"/>
      <c r="BH103" s="24"/>
      <c r="BI103" s="24"/>
      <c r="BJ103" s="24"/>
      <c r="BK103" s="24"/>
      <c r="BL103" s="24"/>
      <c r="BM103" s="24"/>
      <c r="BN103" s="24"/>
      <c r="BO103" s="24"/>
      <c r="BP103" s="24"/>
      <c r="BQ103" s="24"/>
      <c r="BR103" s="24"/>
      <c r="BS103" s="24"/>
      <c r="BT103" s="24"/>
      <c r="BU103" s="24"/>
      <c r="BV103" s="24"/>
      <c r="BW103" s="24"/>
      <c r="BX103" s="24"/>
      <c r="BY103" s="24"/>
      <c r="BZ103" s="24"/>
      <c r="CA103" s="24"/>
      <c r="CB103" s="24"/>
      <c r="CC103" s="24"/>
      <c r="CD103" s="24"/>
      <c r="CE103" s="24"/>
      <c r="CF103" s="24"/>
      <c r="CG103" s="24"/>
      <c r="CH103" s="24"/>
      <c r="CI103" s="24"/>
      <c r="CJ103" s="24"/>
      <c r="CK103" s="24"/>
      <c r="CL103" s="24"/>
      <c r="CM103" s="24"/>
      <c r="CN103" s="24"/>
      <c r="CO103" s="24"/>
      <c r="CP103" s="24"/>
      <c r="CQ103" s="24"/>
      <c r="CR103" s="24"/>
      <c r="CS103" s="24"/>
      <c r="CT103" s="24"/>
      <c r="CU103" s="24"/>
      <c r="CV103" s="24"/>
      <c r="CW103" s="24"/>
      <c r="CX103" s="24"/>
      <c r="CY103" s="24"/>
      <c r="CZ103" s="24"/>
      <c r="DA103" s="24"/>
      <c r="DB103" s="24"/>
      <c r="DC103" s="24"/>
      <c r="DD103" s="24"/>
      <c r="DE103" s="24"/>
      <c r="DF103" s="24"/>
      <c r="DG103" s="24"/>
      <c r="DH103" s="24"/>
    </row>
    <row r="104" spans="1:112" ht="12.75">
      <c r="A104" s="9"/>
      <c r="B104" s="24"/>
      <c r="C104" s="24"/>
      <c r="D104" s="24"/>
      <c r="E104" s="9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  <c r="AE104" s="24"/>
      <c r="AF104" s="24"/>
      <c r="AG104" s="24"/>
      <c r="AH104" s="24"/>
      <c r="AI104" s="24"/>
      <c r="AJ104" s="24"/>
      <c r="AK104" s="24"/>
      <c r="AL104" s="24"/>
      <c r="AM104" s="24"/>
      <c r="AN104" s="24"/>
      <c r="AO104" s="24"/>
      <c r="AP104" s="24"/>
      <c r="AQ104" s="24"/>
      <c r="AR104" s="24"/>
      <c r="AS104" s="24"/>
      <c r="AT104" s="24"/>
      <c r="AU104" s="24"/>
      <c r="AV104" s="24"/>
      <c r="AW104" s="24"/>
      <c r="AX104" s="24"/>
      <c r="AY104" s="24"/>
      <c r="AZ104" s="24"/>
      <c r="BA104" s="24"/>
      <c r="BB104" s="24"/>
      <c r="BC104" s="24"/>
      <c r="BD104" s="24"/>
      <c r="BE104" s="24"/>
      <c r="BF104" s="24"/>
      <c r="BG104" s="24"/>
      <c r="BH104" s="24"/>
      <c r="BI104" s="24"/>
      <c r="BJ104" s="24"/>
      <c r="BK104" s="24"/>
      <c r="BL104" s="24"/>
      <c r="BM104" s="24"/>
      <c r="BN104" s="24"/>
      <c r="BO104" s="24"/>
      <c r="BP104" s="24"/>
      <c r="BQ104" s="24"/>
      <c r="BR104" s="24"/>
      <c r="BS104" s="24"/>
      <c r="BT104" s="24"/>
      <c r="BU104" s="24"/>
      <c r="BV104" s="24"/>
      <c r="BW104" s="24"/>
      <c r="BX104" s="24"/>
      <c r="BY104" s="24"/>
      <c r="BZ104" s="24"/>
      <c r="CA104" s="24"/>
      <c r="CB104" s="24"/>
      <c r="CC104" s="24"/>
      <c r="CD104" s="24"/>
      <c r="CE104" s="24"/>
      <c r="CF104" s="24"/>
      <c r="CG104" s="24"/>
      <c r="CH104" s="24"/>
      <c r="CI104" s="24"/>
      <c r="CJ104" s="24"/>
      <c r="CK104" s="24"/>
      <c r="CL104" s="24"/>
      <c r="CM104" s="24"/>
      <c r="CN104" s="24"/>
      <c r="CO104" s="24"/>
      <c r="CP104" s="24"/>
      <c r="CQ104" s="24"/>
      <c r="CR104" s="24"/>
      <c r="CS104" s="24"/>
      <c r="CT104" s="24"/>
      <c r="CU104" s="24"/>
      <c r="CV104" s="24"/>
      <c r="CW104" s="24"/>
      <c r="CX104" s="24"/>
      <c r="CY104" s="24"/>
      <c r="CZ104" s="24"/>
      <c r="DA104" s="24"/>
      <c r="DB104" s="24"/>
      <c r="DC104" s="24"/>
      <c r="DD104" s="24"/>
      <c r="DE104" s="24"/>
      <c r="DF104" s="24"/>
      <c r="DG104" s="24"/>
      <c r="DH104" s="24"/>
    </row>
    <row r="105" spans="1:112" ht="12.75">
      <c r="A105" s="9"/>
      <c r="B105" s="24"/>
      <c r="C105" s="24"/>
      <c r="D105" s="24"/>
      <c r="E105" s="9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  <c r="AA105" s="24"/>
      <c r="AB105" s="24"/>
      <c r="AC105" s="24"/>
      <c r="AD105" s="24"/>
      <c r="AE105" s="24"/>
      <c r="AF105" s="24"/>
      <c r="AG105" s="24"/>
      <c r="AH105" s="24"/>
      <c r="AI105" s="24"/>
      <c r="AJ105" s="24"/>
      <c r="AK105" s="24"/>
      <c r="AL105" s="24"/>
      <c r="AM105" s="24"/>
      <c r="AN105" s="24"/>
      <c r="AO105" s="24"/>
      <c r="AP105" s="24"/>
      <c r="AQ105" s="24"/>
      <c r="AR105" s="24"/>
      <c r="AS105" s="24"/>
      <c r="AT105" s="24"/>
      <c r="AU105" s="24"/>
      <c r="AV105" s="24"/>
      <c r="AW105" s="24"/>
      <c r="AX105" s="24"/>
      <c r="AY105" s="24"/>
      <c r="AZ105" s="24"/>
      <c r="BA105" s="24"/>
      <c r="BB105" s="24"/>
      <c r="BC105" s="24"/>
      <c r="BD105" s="24"/>
      <c r="BE105" s="24"/>
      <c r="BF105" s="24"/>
      <c r="BG105" s="24"/>
      <c r="BH105" s="24"/>
      <c r="BI105" s="24"/>
      <c r="BJ105" s="24"/>
      <c r="BK105" s="24"/>
      <c r="BL105" s="24"/>
      <c r="BM105" s="24"/>
      <c r="BN105" s="24"/>
      <c r="BO105" s="24"/>
      <c r="BP105" s="24"/>
      <c r="BQ105" s="24"/>
      <c r="BR105" s="24"/>
      <c r="BS105" s="24"/>
      <c r="BT105" s="24"/>
      <c r="BU105" s="24"/>
      <c r="BV105" s="24"/>
      <c r="BW105" s="24"/>
      <c r="BX105" s="24"/>
      <c r="BY105" s="24"/>
      <c r="BZ105" s="24"/>
      <c r="CA105" s="24"/>
      <c r="CB105" s="24"/>
      <c r="CC105" s="24"/>
      <c r="CD105" s="24"/>
      <c r="CE105" s="24"/>
      <c r="CF105" s="24"/>
      <c r="CG105" s="24"/>
      <c r="CH105" s="24"/>
      <c r="CI105" s="24"/>
      <c r="CJ105" s="24"/>
      <c r="CK105" s="24"/>
      <c r="CL105" s="24"/>
      <c r="CM105" s="24"/>
      <c r="CN105" s="24"/>
      <c r="CO105" s="24"/>
      <c r="CP105" s="24"/>
      <c r="CQ105" s="24"/>
      <c r="CR105" s="24"/>
      <c r="CS105" s="24"/>
      <c r="CT105" s="24"/>
      <c r="CU105" s="24"/>
      <c r="CV105" s="24"/>
      <c r="CW105" s="24"/>
      <c r="CX105" s="24"/>
      <c r="CY105" s="24"/>
      <c r="CZ105" s="24"/>
      <c r="DA105" s="24"/>
      <c r="DB105" s="24"/>
      <c r="DC105" s="24"/>
      <c r="DD105" s="24"/>
      <c r="DE105" s="24"/>
      <c r="DF105" s="24"/>
      <c r="DG105" s="24"/>
      <c r="DH105" s="24"/>
    </row>
    <row r="106" spans="1:112" ht="12.75">
      <c r="A106" s="9"/>
      <c r="B106" s="24"/>
      <c r="C106" s="24"/>
      <c r="D106" s="24"/>
      <c r="E106" s="9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  <c r="AE106" s="24"/>
      <c r="AF106" s="24"/>
      <c r="AG106" s="24"/>
      <c r="AH106" s="24"/>
      <c r="AI106" s="24"/>
      <c r="AJ106" s="24"/>
      <c r="AK106" s="24"/>
      <c r="AL106" s="24"/>
      <c r="AM106" s="24"/>
      <c r="AN106" s="24"/>
      <c r="AO106" s="24"/>
      <c r="AP106" s="24"/>
      <c r="AQ106" s="24"/>
      <c r="AR106" s="24"/>
      <c r="AS106" s="24"/>
      <c r="AT106" s="24"/>
      <c r="AU106" s="24"/>
      <c r="AV106" s="24"/>
      <c r="AW106" s="24"/>
      <c r="AX106" s="24"/>
      <c r="AY106" s="24"/>
      <c r="AZ106" s="24"/>
      <c r="BA106" s="24"/>
      <c r="BB106" s="24"/>
      <c r="BC106" s="24"/>
      <c r="BD106" s="24"/>
      <c r="BE106" s="24"/>
      <c r="BF106" s="24"/>
      <c r="BG106" s="24"/>
      <c r="BH106" s="24"/>
      <c r="BI106" s="24"/>
      <c r="BJ106" s="24"/>
      <c r="BK106" s="24"/>
      <c r="BL106" s="24"/>
      <c r="BM106" s="24"/>
      <c r="BN106" s="24"/>
      <c r="BO106" s="24"/>
      <c r="BP106" s="24"/>
      <c r="BQ106" s="24"/>
      <c r="BR106" s="24"/>
      <c r="BS106" s="24"/>
      <c r="BT106" s="24"/>
      <c r="BU106" s="24"/>
      <c r="BV106" s="24"/>
      <c r="BW106" s="24"/>
      <c r="BX106" s="24"/>
      <c r="BY106" s="24"/>
      <c r="BZ106" s="24"/>
      <c r="CA106" s="24"/>
      <c r="CB106" s="24"/>
      <c r="CC106" s="24"/>
      <c r="CD106" s="24"/>
      <c r="CE106" s="24"/>
      <c r="CF106" s="24"/>
      <c r="CG106" s="24"/>
      <c r="CH106" s="24"/>
      <c r="CI106" s="24"/>
      <c r="CJ106" s="24"/>
      <c r="CK106" s="24"/>
      <c r="CL106" s="24"/>
      <c r="CM106" s="24"/>
      <c r="CN106" s="24"/>
      <c r="CO106" s="24"/>
      <c r="CP106" s="24"/>
      <c r="CQ106" s="24"/>
      <c r="CR106" s="24"/>
      <c r="CS106" s="24"/>
      <c r="CT106" s="24"/>
      <c r="CU106" s="24"/>
      <c r="CV106" s="24"/>
      <c r="CW106" s="24"/>
      <c r="CX106" s="24"/>
      <c r="CY106" s="24"/>
      <c r="CZ106" s="24"/>
      <c r="DA106" s="24"/>
      <c r="DB106" s="24"/>
      <c r="DC106" s="24"/>
      <c r="DD106" s="24"/>
      <c r="DE106" s="24"/>
      <c r="DF106" s="24"/>
      <c r="DG106" s="24"/>
      <c r="DH106" s="24"/>
    </row>
    <row r="107" spans="1:112" ht="12.75">
      <c r="A107" s="9"/>
      <c r="B107" s="24"/>
      <c r="C107" s="24"/>
      <c r="D107" s="24"/>
      <c r="E107" s="9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  <c r="AE107" s="24"/>
      <c r="AF107" s="24"/>
      <c r="AG107" s="24"/>
      <c r="AH107" s="24"/>
      <c r="AI107" s="24"/>
      <c r="AJ107" s="24"/>
      <c r="AK107" s="24"/>
      <c r="AL107" s="24"/>
      <c r="AM107" s="24"/>
      <c r="AN107" s="24"/>
      <c r="AO107" s="24"/>
      <c r="AP107" s="24"/>
      <c r="AQ107" s="24"/>
      <c r="AR107" s="24"/>
      <c r="AS107" s="24"/>
      <c r="AT107" s="24"/>
      <c r="AU107" s="24"/>
      <c r="AV107" s="24"/>
      <c r="AW107" s="24"/>
      <c r="AX107" s="24"/>
      <c r="AY107" s="24"/>
      <c r="AZ107" s="24"/>
      <c r="BA107" s="24"/>
      <c r="BB107" s="24"/>
      <c r="BC107" s="24"/>
      <c r="BD107" s="24"/>
      <c r="BE107" s="24"/>
      <c r="BF107" s="24"/>
      <c r="BG107" s="24"/>
      <c r="BH107" s="24"/>
      <c r="BI107" s="24"/>
      <c r="BJ107" s="24"/>
      <c r="BK107" s="24"/>
      <c r="BL107" s="24"/>
      <c r="BM107" s="24"/>
      <c r="BN107" s="24"/>
      <c r="BO107" s="24"/>
      <c r="BP107" s="24"/>
      <c r="BQ107" s="24"/>
      <c r="BR107" s="24"/>
      <c r="BS107" s="24"/>
      <c r="BT107" s="24"/>
      <c r="BU107" s="24"/>
      <c r="BV107" s="24"/>
      <c r="BW107" s="24"/>
      <c r="BX107" s="24"/>
      <c r="BY107" s="24"/>
      <c r="BZ107" s="24"/>
      <c r="CA107" s="24"/>
      <c r="CB107" s="24"/>
      <c r="CC107" s="24"/>
      <c r="CD107" s="24"/>
      <c r="CE107" s="24"/>
      <c r="CF107" s="24"/>
      <c r="CG107" s="24"/>
      <c r="CH107" s="24"/>
      <c r="CI107" s="24"/>
      <c r="CJ107" s="24"/>
      <c r="CK107" s="24"/>
      <c r="CL107" s="24"/>
      <c r="CM107" s="24"/>
      <c r="CN107" s="24"/>
      <c r="CO107" s="24"/>
      <c r="CP107" s="24"/>
      <c r="CQ107" s="24"/>
      <c r="CR107" s="24"/>
      <c r="CS107" s="24"/>
      <c r="CT107" s="24"/>
      <c r="CU107" s="24"/>
      <c r="CV107" s="24"/>
      <c r="CW107" s="24"/>
      <c r="CX107" s="24"/>
      <c r="CY107" s="24"/>
      <c r="CZ107" s="24"/>
      <c r="DA107" s="24"/>
      <c r="DB107" s="24"/>
      <c r="DC107" s="24"/>
      <c r="DD107" s="24"/>
      <c r="DE107" s="24"/>
      <c r="DF107" s="24"/>
      <c r="DG107" s="24"/>
      <c r="DH107" s="24"/>
    </row>
    <row r="108" spans="1:112" ht="12.75">
      <c r="A108" s="9"/>
      <c r="B108" s="24"/>
      <c r="C108" s="24"/>
      <c r="D108" s="24"/>
      <c r="E108" s="9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  <c r="AA108" s="24"/>
      <c r="AB108" s="24"/>
      <c r="AC108" s="24"/>
      <c r="AD108" s="24"/>
      <c r="AE108" s="24"/>
      <c r="AF108" s="24"/>
      <c r="AG108" s="24"/>
      <c r="AH108" s="24"/>
      <c r="AI108" s="24"/>
      <c r="AJ108" s="24"/>
      <c r="AK108" s="24"/>
      <c r="AL108" s="24"/>
      <c r="AM108" s="24"/>
      <c r="AN108" s="24"/>
      <c r="AO108" s="24"/>
      <c r="AP108" s="24"/>
      <c r="AQ108" s="24"/>
      <c r="AR108" s="24"/>
      <c r="AS108" s="24"/>
      <c r="AT108" s="24"/>
      <c r="AU108" s="24"/>
      <c r="AV108" s="24"/>
      <c r="AW108" s="24"/>
      <c r="AX108" s="24"/>
      <c r="AY108" s="24"/>
      <c r="AZ108" s="24"/>
      <c r="BA108" s="24"/>
      <c r="BB108" s="24"/>
      <c r="BC108" s="24"/>
      <c r="BD108" s="24"/>
      <c r="BE108" s="24"/>
      <c r="BF108" s="24"/>
      <c r="BG108" s="24"/>
      <c r="BH108" s="24"/>
      <c r="BI108" s="24"/>
      <c r="BJ108" s="24"/>
      <c r="BK108" s="24"/>
      <c r="BL108" s="24"/>
      <c r="BM108" s="24"/>
      <c r="BN108" s="24"/>
      <c r="BO108" s="24"/>
      <c r="BP108" s="24"/>
      <c r="BQ108" s="24"/>
      <c r="BR108" s="24"/>
      <c r="BS108" s="24"/>
      <c r="BT108" s="24"/>
      <c r="BU108" s="24"/>
      <c r="BV108" s="24"/>
      <c r="BW108" s="24"/>
      <c r="BX108" s="24"/>
      <c r="BY108" s="24"/>
      <c r="BZ108" s="24"/>
      <c r="CA108" s="24"/>
      <c r="CB108" s="24"/>
      <c r="CC108" s="24"/>
      <c r="CD108" s="24"/>
      <c r="CE108" s="24"/>
      <c r="CF108" s="24"/>
      <c r="CG108" s="24"/>
      <c r="CH108" s="24"/>
      <c r="CI108" s="24"/>
      <c r="CJ108" s="24"/>
      <c r="CK108" s="24"/>
      <c r="CL108" s="24"/>
      <c r="CM108" s="24"/>
      <c r="CN108" s="24"/>
      <c r="CO108" s="24"/>
      <c r="CP108" s="24"/>
      <c r="CQ108" s="24"/>
      <c r="CR108" s="24"/>
      <c r="CS108" s="24"/>
      <c r="CT108" s="24"/>
      <c r="CU108" s="24"/>
      <c r="CV108" s="24"/>
      <c r="CW108" s="24"/>
      <c r="CX108" s="24"/>
      <c r="CY108" s="24"/>
      <c r="CZ108" s="24"/>
      <c r="DA108" s="24"/>
      <c r="DB108" s="24"/>
      <c r="DC108" s="24"/>
      <c r="DD108" s="24"/>
      <c r="DE108" s="24"/>
      <c r="DF108" s="24"/>
      <c r="DG108" s="24"/>
      <c r="DH108" s="24"/>
    </row>
    <row r="109" spans="1:112" ht="12.75">
      <c r="A109" s="9"/>
      <c r="B109" s="24"/>
      <c r="C109" s="24"/>
      <c r="D109" s="24"/>
      <c r="E109" s="9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  <c r="AA109" s="24"/>
      <c r="AB109" s="24"/>
      <c r="AC109" s="24"/>
      <c r="AD109" s="24"/>
      <c r="AE109" s="24"/>
      <c r="AF109" s="24"/>
      <c r="AG109" s="24"/>
      <c r="AH109" s="24"/>
      <c r="AI109" s="24"/>
      <c r="AJ109" s="24"/>
      <c r="AK109" s="24"/>
      <c r="AL109" s="24"/>
      <c r="AM109" s="24"/>
      <c r="AN109" s="24"/>
      <c r="AO109" s="24"/>
      <c r="AP109" s="24"/>
      <c r="AQ109" s="24"/>
      <c r="AR109" s="24"/>
      <c r="AS109" s="24"/>
      <c r="AT109" s="24"/>
      <c r="AU109" s="24"/>
      <c r="AV109" s="24"/>
      <c r="AW109" s="24"/>
      <c r="AX109" s="24"/>
      <c r="AY109" s="24"/>
      <c r="AZ109" s="24"/>
      <c r="BA109" s="24"/>
      <c r="BB109" s="24"/>
      <c r="BC109" s="24"/>
      <c r="BD109" s="24"/>
      <c r="BE109" s="24"/>
      <c r="BF109" s="24"/>
      <c r="BG109" s="24"/>
      <c r="BH109" s="24"/>
      <c r="BI109" s="24"/>
      <c r="BJ109" s="24"/>
      <c r="BK109" s="24"/>
      <c r="BL109" s="24"/>
      <c r="BM109" s="24"/>
      <c r="BN109" s="24"/>
      <c r="BO109" s="24"/>
      <c r="BP109" s="24"/>
      <c r="BQ109" s="24"/>
      <c r="BR109" s="24"/>
      <c r="BS109" s="24"/>
      <c r="BT109" s="24"/>
      <c r="BU109" s="24"/>
      <c r="BV109" s="24"/>
      <c r="BW109" s="24"/>
      <c r="BX109" s="24"/>
      <c r="BY109" s="24"/>
      <c r="BZ109" s="24"/>
      <c r="CA109" s="24"/>
      <c r="CB109" s="24"/>
      <c r="CC109" s="24"/>
      <c r="CD109" s="24"/>
      <c r="CE109" s="24"/>
      <c r="CF109" s="24"/>
      <c r="CG109" s="24"/>
      <c r="CH109" s="24"/>
      <c r="CI109" s="24"/>
      <c r="CJ109" s="24"/>
      <c r="CK109" s="24"/>
      <c r="CL109" s="24"/>
      <c r="CM109" s="24"/>
      <c r="CN109" s="24"/>
      <c r="CO109" s="24"/>
      <c r="CP109" s="24"/>
      <c r="CQ109" s="24"/>
      <c r="CR109" s="24"/>
      <c r="CS109" s="24"/>
      <c r="CT109" s="24"/>
      <c r="CU109" s="24"/>
      <c r="CV109" s="24"/>
      <c r="CW109" s="24"/>
      <c r="CX109" s="24"/>
      <c r="CY109" s="24"/>
      <c r="CZ109" s="24"/>
      <c r="DA109" s="24"/>
      <c r="DB109" s="24"/>
      <c r="DC109" s="24"/>
      <c r="DD109" s="24"/>
      <c r="DE109" s="24"/>
      <c r="DF109" s="24"/>
      <c r="DG109" s="24"/>
      <c r="DH109" s="24"/>
    </row>
    <row r="110" spans="1:112" ht="12.75">
      <c r="A110" s="9"/>
      <c r="B110" s="24"/>
      <c r="C110" s="24"/>
      <c r="D110" s="24"/>
      <c r="E110" s="9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  <c r="AA110" s="24"/>
      <c r="AB110" s="24"/>
      <c r="AC110" s="24"/>
      <c r="AD110" s="24"/>
      <c r="AE110" s="24"/>
      <c r="AF110" s="24"/>
      <c r="AG110" s="24"/>
      <c r="AH110" s="24"/>
      <c r="AI110" s="24"/>
      <c r="AJ110" s="24"/>
      <c r="AK110" s="24"/>
      <c r="AL110" s="24"/>
      <c r="AM110" s="24"/>
      <c r="AN110" s="24"/>
      <c r="AO110" s="24"/>
      <c r="AP110" s="24"/>
      <c r="AQ110" s="24"/>
      <c r="AR110" s="24"/>
      <c r="AS110" s="24"/>
      <c r="AT110" s="24"/>
      <c r="AU110" s="24"/>
      <c r="AV110" s="24"/>
      <c r="AW110" s="24"/>
      <c r="AX110" s="24"/>
      <c r="AY110" s="24"/>
      <c r="AZ110" s="24"/>
      <c r="BA110" s="24"/>
      <c r="BB110" s="24"/>
      <c r="BC110" s="24"/>
      <c r="BD110" s="24"/>
      <c r="BE110" s="24"/>
      <c r="BF110" s="24"/>
      <c r="BG110" s="24"/>
      <c r="BH110" s="24"/>
      <c r="BI110" s="24"/>
      <c r="BJ110" s="24"/>
      <c r="BK110" s="24"/>
      <c r="BL110" s="24"/>
      <c r="BM110" s="24"/>
      <c r="BN110" s="24"/>
      <c r="BO110" s="24"/>
      <c r="BP110" s="24"/>
      <c r="BQ110" s="24"/>
      <c r="BR110" s="24"/>
      <c r="BS110" s="24"/>
      <c r="BT110" s="24"/>
      <c r="BU110" s="24"/>
      <c r="BV110" s="24"/>
      <c r="BW110" s="24"/>
      <c r="BX110" s="24"/>
      <c r="BY110" s="24"/>
      <c r="BZ110" s="24"/>
      <c r="CA110" s="24"/>
      <c r="CB110" s="24"/>
      <c r="CC110" s="24"/>
      <c r="CD110" s="24"/>
      <c r="CE110" s="24"/>
      <c r="CF110" s="24"/>
      <c r="CG110" s="24"/>
      <c r="CH110" s="24"/>
      <c r="CI110" s="24"/>
      <c r="CJ110" s="24"/>
      <c r="CK110" s="24"/>
      <c r="CL110" s="24"/>
      <c r="CM110" s="24"/>
      <c r="CN110" s="24"/>
      <c r="CO110" s="24"/>
      <c r="CP110" s="24"/>
      <c r="CQ110" s="24"/>
      <c r="CR110" s="24"/>
      <c r="CS110" s="24"/>
      <c r="CT110" s="24"/>
      <c r="CU110" s="24"/>
      <c r="CV110" s="24"/>
      <c r="CW110" s="24"/>
      <c r="CX110" s="24"/>
      <c r="CY110" s="24"/>
      <c r="CZ110" s="24"/>
      <c r="DA110" s="24"/>
      <c r="DB110" s="24"/>
      <c r="DC110" s="24"/>
      <c r="DD110" s="24"/>
      <c r="DE110" s="24"/>
      <c r="DF110" s="24"/>
      <c r="DG110" s="24"/>
      <c r="DH110" s="24"/>
    </row>
    <row r="111" spans="1:112" ht="12.75">
      <c r="A111" s="9"/>
      <c r="B111" s="24"/>
      <c r="C111" s="24"/>
      <c r="D111" s="24"/>
      <c r="E111" s="9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  <c r="AA111" s="24"/>
      <c r="AB111" s="24"/>
      <c r="AC111" s="24"/>
      <c r="AD111" s="24"/>
      <c r="AE111" s="24"/>
      <c r="AF111" s="24"/>
      <c r="AG111" s="24"/>
      <c r="AH111" s="24"/>
      <c r="AI111" s="24"/>
      <c r="AJ111" s="24"/>
      <c r="AK111" s="24"/>
      <c r="AL111" s="24"/>
      <c r="AM111" s="24"/>
      <c r="AN111" s="24"/>
      <c r="AO111" s="24"/>
      <c r="AP111" s="24"/>
      <c r="AQ111" s="24"/>
      <c r="AR111" s="24"/>
      <c r="AS111" s="24"/>
      <c r="AT111" s="24"/>
      <c r="AU111" s="24"/>
      <c r="AV111" s="24"/>
      <c r="AW111" s="24"/>
      <c r="AX111" s="24"/>
      <c r="AY111" s="24"/>
      <c r="AZ111" s="24"/>
      <c r="BA111" s="24"/>
      <c r="BB111" s="24"/>
      <c r="BC111" s="24"/>
      <c r="BD111" s="24"/>
      <c r="BE111" s="24"/>
      <c r="BF111" s="24"/>
      <c r="BG111" s="24"/>
      <c r="BH111" s="24"/>
      <c r="BI111" s="24"/>
      <c r="BJ111" s="24"/>
      <c r="BK111" s="24"/>
      <c r="BL111" s="24"/>
      <c r="BM111" s="24"/>
      <c r="BN111" s="24"/>
      <c r="BO111" s="24"/>
      <c r="BP111" s="24"/>
      <c r="BQ111" s="24"/>
      <c r="BR111" s="24"/>
      <c r="BS111" s="24"/>
      <c r="BT111" s="24"/>
      <c r="BU111" s="24"/>
      <c r="BV111" s="24"/>
      <c r="BW111" s="24"/>
      <c r="BX111" s="24"/>
      <c r="BY111" s="24"/>
      <c r="BZ111" s="24"/>
      <c r="CA111" s="24"/>
      <c r="CB111" s="24"/>
      <c r="CC111" s="24"/>
      <c r="CD111" s="24"/>
      <c r="CE111" s="24"/>
      <c r="CF111" s="24"/>
      <c r="CG111" s="24"/>
      <c r="CH111" s="24"/>
      <c r="CI111" s="24"/>
      <c r="CJ111" s="24"/>
      <c r="CK111" s="24"/>
      <c r="CL111" s="24"/>
      <c r="CM111" s="24"/>
      <c r="CN111" s="24"/>
      <c r="CO111" s="24"/>
      <c r="CP111" s="24"/>
      <c r="CQ111" s="24"/>
      <c r="CR111" s="24"/>
      <c r="CS111" s="24"/>
      <c r="CT111" s="24"/>
      <c r="CU111" s="24"/>
      <c r="CV111" s="24"/>
      <c r="CW111" s="24"/>
      <c r="CX111" s="24"/>
      <c r="CY111" s="24"/>
      <c r="CZ111" s="24"/>
      <c r="DA111" s="24"/>
      <c r="DB111" s="24"/>
      <c r="DC111" s="24"/>
      <c r="DD111" s="24"/>
      <c r="DE111" s="24"/>
      <c r="DF111" s="24"/>
      <c r="DG111" s="24"/>
      <c r="DH111" s="24"/>
    </row>
    <row r="112" spans="1:112" ht="12.75">
      <c r="A112" s="9"/>
      <c r="B112" s="24"/>
      <c r="C112" s="24"/>
      <c r="D112" s="24"/>
      <c r="E112" s="9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  <c r="AA112" s="24"/>
      <c r="AB112" s="24"/>
      <c r="AC112" s="24"/>
      <c r="AD112" s="24"/>
      <c r="AE112" s="24"/>
      <c r="AF112" s="24"/>
      <c r="AG112" s="24"/>
      <c r="AH112" s="24"/>
      <c r="AI112" s="24"/>
      <c r="AJ112" s="24"/>
      <c r="AK112" s="24"/>
      <c r="AL112" s="24"/>
      <c r="AM112" s="24"/>
      <c r="AN112" s="24"/>
      <c r="AO112" s="24"/>
      <c r="AP112" s="24"/>
      <c r="AQ112" s="24"/>
      <c r="AR112" s="24"/>
      <c r="AS112" s="24"/>
      <c r="AT112" s="24"/>
      <c r="AU112" s="24"/>
      <c r="AV112" s="24"/>
      <c r="AW112" s="24"/>
      <c r="AX112" s="24"/>
      <c r="AY112" s="24"/>
      <c r="AZ112" s="24"/>
      <c r="BA112" s="24"/>
      <c r="BB112" s="24"/>
      <c r="BC112" s="24"/>
      <c r="BD112" s="24"/>
      <c r="BE112" s="24"/>
      <c r="BF112" s="24"/>
      <c r="BG112" s="24"/>
      <c r="BH112" s="24"/>
      <c r="BI112" s="24"/>
      <c r="BJ112" s="24"/>
      <c r="BK112" s="24"/>
      <c r="BL112" s="24"/>
      <c r="BM112" s="24"/>
      <c r="BN112" s="24"/>
      <c r="BO112" s="24"/>
      <c r="BP112" s="24"/>
      <c r="BQ112" s="24"/>
      <c r="BR112" s="24"/>
      <c r="BS112" s="24"/>
      <c r="BT112" s="24"/>
      <c r="BU112" s="24"/>
      <c r="BV112" s="24"/>
      <c r="BW112" s="24"/>
      <c r="BX112" s="24"/>
      <c r="BY112" s="24"/>
      <c r="BZ112" s="24"/>
      <c r="CA112" s="24"/>
      <c r="CB112" s="24"/>
      <c r="CC112" s="24"/>
      <c r="CD112" s="24"/>
      <c r="CE112" s="24"/>
      <c r="CF112" s="24"/>
      <c r="CG112" s="24"/>
      <c r="CH112" s="24"/>
      <c r="CI112" s="24"/>
      <c r="CJ112" s="24"/>
      <c r="CK112" s="24"/>
      <c r="CL112" s="24"/>
      <c r="CM112" s="24"/>
      <c r="CN112" s="24"/>
      <c r="CO112" s="24"/>
      <c r="CP112" s="24"/>
      <c r="CQ112" s="24"/>
      <c r="CR112" s="24"/>
      <c r="CS112" s="24"/>
      <c r="CT112" s="24"/>
      <c r="CU112" s="24"/>
      <c r="CV112" s="24"/>
      <c r="CW112" s="24"/>
      <c r="CX112" s="24"/>
      <c r="CY112" s="24"/>
      <c r="CZ112" s="24"/>
      <c r="DA112" s="24"/>
      <c r="DB112" s="24"/>
      <c r="DC112" s="24"/>
      <c r="DD112" s="24"/>
      <c r="DE112" s="24"/>
      <c r="DF112" s="24"/>
      <c r="DG112" s="24"/>
      <c r="DH112" s="24"/>
    </row>
    <row r="113" spans="1:112" ht="12.75">
      <c r="A113" s="9"/>
      <c r="B113" s="24"/>
      <c r="C113" s="24"/>
      <c r="D113" s="24"/>
      <c r="E113" s="9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  <c r="AA113" s="24"/>
      <c r="AB113" s="24"/>
      <c r="AC113" s="24"/>
      <c r="AD113" s="24"/>
      <c r="AE113" s="24"/>
      <c r="AF113" s="24"/>
      <c r="AG113" s="24"/>
      <c r="AH113" s="24"/>
      <c r="AI113" s="24"/>
      <c r="AJ113" s="24"/>
      <c r="AK113" s="24"/>
      <c r="AL113" s="24"/>
      <c r="AM113" s="24"/>
      <c r="AN113" s="24"/>
      <c r="AO113" s="24"/>
      <c r="AP113" s="24"/>
      <c r="AQ113" s="24"/>
      <c r="AR113" s="24"/>
      <c r="AS113" s="24"/>
      <c r="AT113" s="24"/>
      <c r="AU113" s="24"/>
      <c r="AV113" s="24"/>
      <c r="AW113" s="24"/>
      <c r="AX113" s="24"/>
      <c r="AY113" s="24"/>
      <c r="AZ113" s="24"/>
      <c r="BA113" s="24"/>
      <c r="BB113" s="24"/>
      <c r="BC113" s="24"/>
      <c r="BD113" s="24"/>
      <c r="BE113" s="24"/>
      <c r="BF113" s="24"/>
      <c r="BG113" s="24"/>
      <c r="BH113" s="24"/>
      <c r="BI113" s="24"/>
      <c r="BJ113" s="24"/>
      <c r="BK113" s="24"/>
      <c r="BL113" s="24"/>
      <c r="BM113" s="24"/>
      <c r="BN113" s="24"/>
      <c r="BO113" s="24"/>
      <c r="BP113" s="24"/>
      <c r="BQ113" s="24"/>
      <c r="BR113" s="24"/>
      <c r="BS113" s="24"/>
      <c r="BT113" s="24"/>
      <c r="BU113" s="24"/>
      <c r="BV113" s="24"/>
      <c r="BW113" s="24"/>
      <c r="BX113" s="24"/>
      <c r="BY113" s="24"/>
      <c r="BZ113" s="24"/>
      <c r="CA113" s="24"/>
      <c r="CB113" s="24"/>
      <c r="CC113" s="24"/>
      <c r="CD113" s="24"/>
      <c r="CE113" s="24"/>
      <c r="CF113" s="24"/>
      <c r="CG113" s="24"/>
      <c r="CH113" s="24"/>
      <c r="CI113" s="24"/>
      <c r="CJ113" s="24"/>
      <c r="CK113" s="24"/>
      <c r="CL113" s="24"/>
      <c r="CM113" s="24"/>
      <c r="CN113" s="24"/>
      <c r="CO113" s="24"/>
      <c r="CP113" s="24"/>
      <c r="CQ113" s="24"/>
      <c r="CR113" s="24"/>
      <c r="CS113" s="24"/>
      <c r="CT113" s="24"/>
      <c r="CU113" s="24"/>
      <c r="CV113" s="24"/>
      <c r="CW113" s="24"/>
      <c r="CX113" s="24"/>
      <c r="CY113" s="24"/>
      <c r="CZ113" s="24"/>
      <c r="DA113" s="24"/>
      <c r="DB113" s="24"/>
      <c r="DC113" s="24"/>
      <c r="DD113" s="24"/>
      <c r="DE113" s="24"/>
      <c r="DF113" s="24"/>
      <c r="DG113" s="24"/>
      <c r="DH113" s="24"/>
    </row>
    <row r="114" spans="1:112" ht="12.75">
      <c r="A114" s="9"/>
      <c r="B114" s="24"/>
      <c r="C114" s="24"/>
      <c r="D114" s="24"/>
      <c r="E114" s="9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  <c r="AA114" s="24"/>
      <c r="AB114" s="24"/>
      <c r="AC114" s="24"/>
      <c r="AD114" s="24"/>
      <c r="AE114" s="24"/>
      <c r="AF114" s="24"/>
      <c r="AG114" s="24"/>
      <c r="AH114" s="24"/>
      <c r="AI114" s="24"/>
      <c r="AJ114" s="24"/>
      <c r="AK114" s="24"/>
      <c r="AL114" s="24"/>
      <c r="AM114" s="24"/>
      <c r="AN114" s="24"/>
      <c r="AO114" s="24"/>
      <c r="AP114" s="24"/>
      <c r="AQ114" s="24"/>
      <c r="AR114" s="24"/>
      <c r="AS114" s="24"/>
      <c r="AT114" s="24"/>
      <c r="AU114" s="24"/>
      <c r="AV114" s="24"/>
      <c r="AW114" s="24"/>
      <c r="AX114" s="24"/>
      <c r="AY114" s="24"/>
      <c r="AZ114" s="24"/>
      <c r="BA114" s="24"/>
      <c r="BB114" s="24"/>
      <c r="BC114" s="24"/>
      <c r="BD114" s="24"/>
      <c r="BE114" s="24"/>
      <c r="BF114" s="24"/>
      <c r="BG114" s="24"/>
      <c r="BH114" s="24"/>
      <c r="BI114" s="24"/>
      <c r="BJ114" s="24"/>
      <c r="BK114" s="24"/>
      <c r="BL114" s="24"/>
      <c r="BM114" s="24"/>
      <c r="BN114" s="24"/>
      <c r="BO114" s="24"/>
      <c r="BP114" s="24"/>
      <c r="BQ114" s="24"/>
      <c r="BR114" s="24"/>
      <c r="BS114" s="24"/>
      <c r="BT114" s="24"/>
      <c r="BU114" s="24"/>
      <c r="BV114" s="24"/>
      <c r="BW114" s="24"/>
      <c r="BX114" s="24"/>
      <c r="BY114" s="24"/>
      <c r="BZ114" s="24"/>
      <c r="CA114" s="24"/>
      <c r="CB114" s="24"/>
      <c r="CC114" s="24"/>
      <c r="CD114" s="24"/>
      <c r="CE114" s="24"/>
      <c r="CF114" s="24"/>
      <c r="CG114" s="24"/>
      <c r="CH114" s="24"/>
      <c r="CI114" s="24"/>
      <c r="CJ114" s="24"/>
      <c r="CK114" s="24"/>
      <c r="CL114" s="24"/>
      <c r="CM114" s="24"/>
      <c r="CN114" s="24"/>
      <c r="CO114" s="24"/>
      <c r="CP114" s="24"/>
      <c r="CQ114" s="24"/>
      <c r="CR114" s="24"/>
      <c r="CS114" s="24"/>
      <c r="CT114" s="24"/>
      <c r="CU114" s="24"/>
      <c r="CV114" s="24"/>
      <c r="CW114" s="24"/>
      <c r="CX114" s="24"/>
      <c r="CY114" s="24"/>
      <c r="CZ114" s="24"/>
      <c r="DA114" s="24"/>
      <c r="DB114" s="24"/>
      <c r="DC114" s="24"/>
      <c r="DD114" s="24"/>
      <c r="DE114" s="24"/>
      <c r="DF114" s="24"/>
      <c r="DG114" s="24"/>
      <c r="DH114" s="24"/>
    </row>
    <row r="115" spans="1:112" ht="12.75">
      <c r="A115" s="9"/>
      <c r="B115" s="24"/>
      <c r="C115" s="24"/>
      <c r="D115" s="24"/>
      <c r="E115" s="9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  <c r="AA115" s="24"/>
      <c r="AB115" s="24"/>
      <c r="AC115" s="24"/>
      <c r="AD115" s="24"/>
      <c r="AE115" s="24"/>
      <c r="AF115" s="24"/>
      <c r="AG115" s="24"/>
      <c r="AH115" s="24"/>
      <c r="AI115" s="24"/>
      <c r="AJ115" s="24"/>
      <c r="AK115" s="24"/>
      <c r="AL115" s="24"/>
      <c r="AM115" s="24"/>
      <c r="AN115" s="24"/>
      <c r="AO115" s="24"/>
      <c r="AP115" s="24"/>
      <c r="AQ115" s="24"/>
      <c r="AR115" s="24"/>
      <c r="AS115" s="24"/>
      <c r="AT115" s="24"/>
      <c r="AU115" s="24"/>
      <c r="AV115" s="24"/>
      <c r="AW115" s="24"/>
      <c r="AX115" s="24"/>
      <c r="AY115" s="24"/>
      <c r="AZ115" s="24"/>
      <c r="BA115" s="24"/>
      <c r="BB115" s="24"/>
      <c r="BC115" s="24"/>
      <c r="BD115" s="24"/>
      <c r="BE115" s="24"/>
      <c r="BF115" s="24"/>
      <c r="BG115" s="24"/>
      <c r="BH115" s="24"/>
      <c r="BI115" s="24"/>
      <c r="BJ115" s="24"/>
      <c r="BK115" s="24"/>
      <c r="BL115" s="24"/>
      <c r="BM115" s="24"/>
      <c r="BN115" s="24"/>
      <c r="BO115" s="24"/>
      <c r="BP115" s="24"/>
      <c r="BQ115" s="24"/>
      <c r="BR115" s="24"/>
      <c r="BS115" s="24"/>
      <c r="BT115" s="24"/>
      <c r="BU115" s="24"/>
      <c r="BV115" s="24"/>
      <c r="BW115" s="24"/>
      <c r="BX115" s="24"/>
      <c r="BY115" s="24"/>
      <c r="BZ115" s="24"/>
      <c r="CA115" s="24"/>
      <c r="CB115" s="24"/>
      <c r="CC115" s="24"/>
      <c r="CD115" s="24"/>
      <c r="CE115" s="24"/>
      <c r="CF115" s="24"/>
      <c r="CG115" s="24"/>
      <c r="CH115" s="24"/>
      <c r="CI115" s="24"/>
      <c r="CJ115" s="24"/>
      <c r="CK115" s="24"/>
      <c r="CL115" s="24"/>
      <c r="CM115" s="24"/>
      <c r="CN115" s="24"/>
      <c r="CO115" s="24"/>
      <c r="CP115" s="24"/>
      <c r="CQ115" s="24"/>
      <c r="CR115" s="24"/>
      <c r="CS115" s="24"/>
      <c r="CT115" s="24"/>
      <c r="CU115" s="24"/>
      <c r="CV115" s="24"/>
      <c r="CW115" s="24"/>
      <c r="CX115" s="24"/>
      <c r="CY115" s="24"/>
      <c r="CZ115" s="24"/>
      <c r="DA115" s="24"/>
      <c r="DB115" s="24"/>
      <c r="DC115" s="24"/>
      <c r="DD115" s="24"/>
      <c r="DE115" s="24"/>
      <c r="DF115" s="24"/>
      <c r="DG115" s="24"/>
      <c r="DH115" s="24"/>
    </row>
    <row r="116" spans="1:112" ht="12.75">
      <c r="A116" s="9"/>
      <c r="B116" s="24"/>
      <c r="C116" s="24"/>
      <c r="D116" s="24"/>
      <c r="E116" s="9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  <c r="AA116" s="24"/>
      <c r="AB116" s="24"/>
      <c r="AC116" s="24"/>
      <c r="AD116" s="24"/>
      <c r="AE116" s="24"/>
      <c r="AF116" s="24"/>
      <c r="AG116" s="24"/>
      <c r="AH116" s="24"/>
      <c r="AI116" s="24"/>
      <c r="AJ116" s="24"/>
      <c r="AK116" s="24"/>
      <c r="AL116" s="24"/>
      <c r="AM116" s="24"/>
      <c r="AN116" s="24"/>
      <c r="AO116" s="24"/>
      <c r="AP116" s="24"/>
      <c r="AQ116" s="24"/>
      <c r="AR116" s="24"/>
      <c r="AS116" s="24"/>
      <c r="AT116" s="24"/>
      <c r="AU116" s="24"/>
      <c r="AV116" s="24"/>
      <c r="AW116" s="24"/>
      <c r="AX116" s="24"/>
      <c r="AY116" s="24"/>
      <c r="AZ116" s="24"/>
      <c r="BA116" s="24"/>
      <c r="BB116" s="24"/>
      <c r="BC116" s="24"/>
      <c r="BD116" s="24"/>
      <c r="BE116" s="24"/>
      <c r="BF116" s="24"/>
      <c r="BG116" s="24"/>
      <c r="BH116" s="24"/>
      <c r="BI116" s="24"/>
      <c r="BJ116" s="24"/>
      <c r="BK116" s="24"/>
      <c r="BL116" s="24"/>
      <c r="BM116" s="24"/>
      <c r="BN116" s="24"/>
      <c r="BO116" s="24"/>
      <c r="BP116" s="24"/>
      <c r="BQ116" s="24"/>
      <c r="BR116" s="24"/>
      <c r="BS116" s="24"/>
      <c r="BT116" s="24"/>
      <c r="BU116" s="24"/>
      <c r="BV116" s="24"/>
      <c r="BW116" s="24"/>
      <c r="BX116" s="24"/>
      <c r="BY116" s="24"/>
      <c r="BZ116" s="24"/>
      <c r="CA116" s="24"/>
      <c r="CB116" s="24"/>
      <c r="CC116" s="24"/>
      <c r="CD116" s="24"/>
      <c r="CE116" s="24"/>
      <c r="CF116" s="24"/>
      <c r="CG116" s="24"/>
      <c r="CH116" s="24"/>
      <c r="CI116" s="24"/>
      <c r="CJ116" s="24"/>
      <c r="CK116" s="24"/>
      <c r="CL116" s="24"/>
      <c r="CM116" s="24"/>
      <c r="CN116" s="24"/>
      <c r="CO116" s="24"/>
      <c r="CP116" s="24"/>
      <c r="CQ116" s="24"/>
      <c r="CR116" s="24"/>
      <c r="CS116" s="24"/>
      <c r="CT116" s="24"/>
      <c r="CU116" s="24"/>
      <c r="CV116" s="24"/>
      <c r="CW116" s="24"/>
      <c r="CX116" s="24"/>
      <c r="CY116" s="24"/>
      <c r="CZ116" s="24"/>
      <c r="DA116" s="24"/>
      <c r="DB116" s="24"/>
      <c r="DC116" s="24"/>
      <c r="DD116" s="24"/>
      <c r="DE116" s="24"/>
      <c r="DF116" s="24"/>
      <c r="DG116" s="24"/>
      <c r="DH116" s="24"/>
    </row>
    <row r="117" spans="1:112" ht="12.75">
      <c r="A117" s="9"/>
      <c r="B117" s="24"/>
      <c r="C117" s="24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24"/>
      <c r="Z117" s="24"/>
      <c r="AA117" s="24"/>
      <c r="AB117" s="24"/>
      <c r="AC117" s="24"/>
      <c r="AD117" s="24"/>
      <c r="AE117" s="24"/>
      <c r="AF117" s="24"/>
      <c r="AG117" s="24"/>
      <c r="AH117" s="24"/>
      <c r="AI117" s="24"/>
      <c r="AJ117" s="24"/>
      <c r="AK117" s="24"/>
      <c r="AL117" s="24"/>
      <c r="AM117" s="24"/>
      <c r="AN117" s="24"/>
      <c r="AO117" s="24"/>
      <c r="AP117" s="24"/>
      <c r="AQ117" s="24"/>
      <c r="AR117" s="24"/>
      <c r="AS117" s="24"/>
      <c r="AT117" s="24"/>
      <c r="AU117" s="24"/>
      <c r="AV117" s="24"/>
      <c r="AW117" s="24"/>
      <c r="AX117" s="24"/>
      <c r="AY117" s="24"/>
      <c r="AZ117" s="24"/>
      <c r="BA117" s="24"/>
      <c r="BB117" s="24"/>
      <c r="BC117" s="24"/>
      <c r="BD117" s="24"/>
      <c r="BE117" s="24"/>
      <c r="BF117" s="24"/>
      <c r="BG117" s="24"/>
      <c r="BH117" s="24"/>
      <c r="BI117" s="24"/>
      <c r="BJ117" s="24"/>
      <c r="BK117" s="24"/>
      <c r="BL117" s="24"/>
      <c r="BM117" s="24"/>
      <c r="BN117" s="24"/>
      <c r="BO117" s="24"/>
      <c r="BP117" s="24"/>
      <c r="BQ117" s="24"/>
      <c r="BR117" s="24"/>
      <c r="BS117" s="24"/>
      <c r="BT117" s="24"/>
      <c r="BU117" s="24"/>
      <c r="BV117" s="24"/>
      <c r="BW117" s="24"/>
      <c r="BX117" s="24"/>
      <c r="BY117" s="24"/>
      <c r="BZ117" s="24"/>
      <c r="CA117" s="24"/>
      <c r="CB117" s="24"/>
      <c r="CC117" s="24"/>
      <c r="CD117" s="24"/>
      <c r="CE117" s="24"/>
      <c r="CF117" s="24"/>
      <c r="CG117" s="24"/>
      <c r="CH117" s="24"/>
      <c r="CI117" s="24"/>
      <c r="CJ117" s="24"/>
      <c r="CK117" s="24"/>
      <c r="CL117" s="24"/>
      <c r="CM117" s="24"/>
      <c r="CN117" s="24"/>
      <c r="CO117" s="24"/>
      <c r="CP117" s="24"/>
      <c r="CQ117" s="24"/>
      <c r="CR117" s="24"/>
      <c r="CS117" s="24"/>
      <c r="CT117" s="24"/>
      <c r="CU117" s="24"/>
      <c r="CV117" s="24"/>
      <c r="CW117" s="24"/>
      <c r="CX117" s="24"/>
      <c r="CY117" s="24"/>
      <c r="CZ117" s="24"/>
      <c r="DA117" s="24"/>
      <c r="DB117" s="24"/>
      <c r="DC117" s="24"/>
      <c r="DD117" s="24"/>
      <c r="DE117" s="24"/>
      <c r="DF117" s="24"/>
      <c r="DG117" s="24"/>
      <c r="DH117" s="24"/>
    </row>
    <row r="118" spans="1:112" ht="12.75">
      <c r="A118" s="9"/>
      <c r="B118" s="24"/>
      <c r="C118" s="24"/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24"/>
      <c r="Z118" s="24"/>
      <c r="AA118" s="24"/>
      <c r="AB118" s="24"/>
      <c r="AC118" s="24"/>
      <c r="AD118" s="24"/>
      <c r="AE118" s="24"/>
      <c r="AF118" s="24"/>
      <c r="AG118" s="24"/>
      <c r="AH118" s="24"/>
      <c r="AI118" s="24"/>
      <c r="AJ118" s="24"/>
      <c r="AK118" s="24"/>
      <c r="AL118" s="24"/>
      <c r="AM118" s="24"/>
      <c r="AN118" s="24"/>
      <c r="AO118" s="24"/>
      <c r="AP118" s="24"/>
      <c r="AQ118" s="24"/>
      <c r="AR118" s="24"/>
      <c r="AS118" s="24"/>
      <c r="AT118" s="24"/>
      <c r="AU118" s="24"/>
      <c r="AV118" s="24"/>
      <c r="AW118" s="24"/>
      <c r="AX118" s="24"/>
      <c r="AY118" s="24"/>
      <c r="AZ118" s="24"/>
      <c r="BA118" s="24"/>
      <c r="BB118" s="24"/>
      <c r="BC118" s="24"/>
      <c r="BD118" s="24"/>
      <c r="BE118" s="24"/>
      <c r="BF118" s="24"/>
      <c r="BG118" s="24"/>
      <c r="BH118" s="24"/>
      <c r="BI118" s="24"/>
      <c r="BJ118" s="24"/>
      <c r="BK118" s="24"/>
      <c r="BL118" s="24"/>
      <c r="BM118" s="24"/>
      <c r="BN118" s="24"/>
      <c r="BO118" s="24"/>
      <c r="BP118" s="24"/>
      <c r="BQ118" s="24"/>
      <c r="BR118" s="24"/>
      <c r="BS118" s="24"/>
      <c r="BT118" s="24"/>
      <c r="BU118" s="24"/>
      <c r="BV118" s="24"/>
      <c r="BW118" s="24"/>
      <c r="BX118" s="24"/>
      <c r="BY118" s="24"/>
      <c r="BZ118" s="24"/>
      <c r="CA118" s="24"/>
      <c r="CB118" s="24"/>
      <c r="CC118" s="24"/>
      <c r="CD118" s="24"/>
      <c r="CE118" s="24"/>
      <c r="CF118" s="24"/>
      <c r="CG118" s="24"/>
      <c r="CH118" s="24"/>
      <c r="CI118" s="24"/>
      <c r="CJ118" s="24"/>
      <c r="CK118" s="24"/>
      <c r="CL118" s="24"/>
      <c r="CM118" s="24"/>
      <c r="CN118" s="24"/>
      <c r="CO118" s="24"/>
      <c r="CP118" s="24"/>
      <c r="CQ118" s="24"/>
      <c r="CR118" s="24"/>
      <c r="CS118" s="24"/>
      <c r="CT118" s="24"/>
      <c r="CU118" s="24"/>
      <c r="CV118" s="24"/>
      <c r="CW118" s="24"/>
      <c r="CX118" s="24"/>
      <c r="CY118" s="24"/>
      <c r="CZ118" s="24"/>
      <c r="DA118" s="24"/>
      <c r="DB118" s="24"/>
      <c r="DC118" s="24"/>
      <c r="DD118" s="24"/>
      <c r="DE118" s="24"/>
      <c r="DF118" s="24"/>
      <c r="DG118" s="24"/>
      <c r="DH118" s="24"/>
    </row>
    <row r="119" spans="1:112" ht="12.75">
      <c r="A119" s="24"/>
      <c r="B119" s="24"/>
      <c r="C119" s="24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4"/>
      <c r="Z119" s="24"/>
      <c r="AA119" s="24"/>
      <c r="AB119" s="24"/>
      <c r="AC119" s="24"/>
      <c r="AD119" s="24"/>
      <c r="AE119" s="24"/>
      <c r="AF119" s="24"/>
      <c r="AG119" s="24"/>
      <c r="AH119" s="24"/>
      <c r="AI119" s="24"/>
      <c r="AJ119" s="24"/>
      <c r="AK119" s="24"/>
      <c r="AL119" s="24"/>
      <c r="AM119" s="24"/>
      <c r="AN119" s="24"/>
      <c r="AO119" s="24"/>
      <c r="AP119" s="24"/>
      <c r="AQ119" s="24"/>
      <c r="AR119" s="24"/>
      <c r="AS119" s="24"/>
      <c r="AT119" s="24"/>
      <c r="AU119" s="24"/>
      <c r="AV119" s="24"/>
      <c r="AW119" s="24"/>
      <c r="AX119" s="24"/>
      <c r="AY119" s="24"/>
      <c r="AZ119" s="24"/>
      <c r="BA119" s="24"/>
      <c r="BB119" s="24"/>
      <c r="BC119" s="24"/>
      <c r="BD119" s="24"/>
      <c r="BE119" s="24"/>
      <c r="BF119" s="24"/>
      <c r="BG119" s="24"/>
      <c r="BH119" s="24"/>
      <c r="BI119" s="24"/>
      <c r="BJ119" s="24"/>
      <c r="BK119" s="24"/>
      <c r="BL119" s="24"/>
      <c r="BM119" s="24"/>
      <c r="BN119" s="24"/>
      <c r="BO119" s="24"/>
      <c r="BP119" s="24"/>
      <c r="BQ119" s="24"/>
      <c r="BR119" s="24"/>
      <c r="BS119" s="24"/>
      <c r="BT119" s="24"/>
      <c r="BU119" s="24"/>
      <c r="BV119" s="24"/>
      <c r="BW119" s="24"/>
      <c r="BX119" s="24"/>
      <c r="BY119" s="24"/>
      <c r="BZ119" s="24"/>
      <c r="CA119" s="24"/>
      <c r="CB119" s="24"/>
      <c r="CC119" s="24"/>
      <c r="CD119" s="24"/>
      <c r="CE119" s="24"/>
      <c r="CF119" s="24"/>
      <c r="CG119" s="24"/>
      <c r="CH119" s="24"/>
      <c r="CI119" s="24"/>
      <c r="CJ119" s="24"/>
      <c r="CK119" s="24"/>
      <c r="CL119" s="24"/>
      <c r="CM119" s="24"/>
      <c r="CN119" s="24"/>
      <c r="CO119" s="24"/>
      <c r="CP119" s="24"/>
      <c r="CQ119" s="24"/>
      <c r="CR119" s="24"/>
      <c r="CS119" s="24"/>
      <c r="CT119" s="24"/>
      <c r="CU119" s="24"/>
      <c r="CV119" s="24"/>
      <c r="CW119" s="24"/>
      <c r="CX119" s="24"/>
      <c r="CY119" s="24"/>
      <c r="CZ119" s="24"/>
      <c r="DA119" s="24"/>
      <c r="DB119" s="24"/>
      <c r="DC119" s="24"/>
      <c r="DD119" s="24"/>
      <c r="DE119" s="24"/>
      <c r="DF119" s="24"/>
      <c r="DG119" s="24"/>
      <c r="DH119" s="24"/>
    </row>
    <row r="120" spans="1:112" ht="12.75">
      <c r="A120" s="24"/>
      <c r="B120" s="24"/>
      <c r="C120" s="24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4"/>
      <c r="Y120" s="24"/>
      <c r="Z120" s="24"/>
      <c r="AA120" s="24"/>
      <c r="AB120" s="24"/>
      <c r="AC120" s="24"/>
      <c r="AD120" s="24"/>
      <c r="AE120" s="24"/>
      <c r="AF120" s="24"/>
      <c r="AG120" s="24"/>
      <c r="AH120" s="24"/>
      <c r="AI120" s="24"/>
      <c r="AJ120" s="24"/>
      <c r="AK120" s="24"/>
      <c r="AL120" s="24"/>
      <c r="AM120" s="24"/>
      <c r="AN120" s="24"/>
      <c r="AO120" s="24"/>
      <c r="AP120" s="24"/>
      <c r="AQ120" s="24"/>
      <c r="AR120" s="24"/>
      <c r="AS120" s="24"/>
      <c r="AT120" s="24"/>
      <c r="AU120" s="24"/>
      <c r="AV120" s="24"/>
      <c r="AW120" s="24"/>
      <c r="AX120" s="24"/>
      <c r="AY120" s="24"/>
      <c r="AZ120" s="24"/>
      <c r="BA120" s="24"/>
      <c r="BB120" s="24"/>
      <c r="BC120" s="24"/>
      <c r="BD120" s="24"/>
      <c r="BE120" s="24"/>
      <c r="BF120" s="24"/>
      <c r="BG120" s="24"/>
      <c r="BH120" s="24"/>
      <c r="BI120" s="24"/>
      <c r="BJ120" s="24"/>
      <c r="BK120" s="24"/>
      <c r="BL120" s="24"/>
      <c r="BM120" s="24"/>
      <c r="BN120" s="24"/>
      <c r="BO120" s="24"/>
      <c r="BP120" s="24"/>
      <c r="BQ120" s="24"/>
      <c r="BR120" s="24"/>
      <c r="BS120" s="24"/>
      <c r="BT120" s="24"/>
      <c r="BU120" s="24"/>
      <c r="BV120" s="24"/>
      <c r="BW120" s="24"/>
      <c r="BX120" s="24"/>
      <c r="BY120" s="24"/>
      <c r="BZ120" s="24"/>
      <c r="CA120" s="24"/>
      <c r="CB120" s="24"/>
      <c r="CC120" s="24"/>
      <c r="CD120" s="24"/>
      <c r="CE120" s="24"/>
      <c r="CF120" s="24"/>
      <c r="CG120" s="24"/>
      <c r="CH120" s="24"/>
      <c r="CI120" s="24"/>
      <c r="CJ120" s="24"/>
      <c r="CK120" s="24"/>
      <c r="CL120" s="24"/>
      <c r="CM120" s="24"/>
      <c r="CN120" s="24"/>
      <c r="CO120" s="24"/>
      <c r="CP120" s="24"/>
      <c r="CQ120" s="24"/>
      <c r="CR120" s="24"/>
      <c r="CS120" s="24"/>
      <c r="CT120" s="24"/>
      <c r="CU120" s="24"/>
      <c r="CV120" s="24"/>
      <c r="CW120" s="24"/>
      <c r="CX120" s="24"/>
      <c r="CY120" s="24"/>
      <c r="CZ120" s="24"/>
      <c r="DA120" s="24"/>
      <c r="DB120" s="24"/>
      <c r="DC120" s="24"/>
      <c r="DD120" s="24"/>
      <c r="DE120" s="24"/>
      <c r="DF120" s="24"/>
      <c r="DG120" s="24"/>
      <c r="DH120" s="24"/>
    </row>
    <row r="121" spans="1:112" ht="12.75">
      <c r="A121" s="24"/>
      <c r="B121" s="24"/>
      <c r="C121" s="24"/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  <c r="AA121" s="24"/>
      <c r="AB121" s="24"/>
      <c r="AC121" s="24"/>
      <c r="AD121" s="24"/>
      <c r="AE121" s="24"/>
      <c r="AF121" s="24"/>
      <c r="AG121" s="24"/>
      <c r="AH121" s="24"/>
      <c r="AI121" s="24"/>
      <c r="AJ121" s="24"/>
      <c r="AK121" s="24"/>
      <c r="AL121" s="24"/>
      <c r="AM121" s="24"/>
      <c r="AN121" s="24"/>
      <c r="AO121" s="24"/>
      <c r="AP121" s="24"/>
      <c r="AQ121" s="24"/>
      <c r="AR121" s="24"/>
      <c r="AS121" s="24"/>
      <c r="AT121" s="24"/>
      <c r="AU121" s="24"/>
      <c r="AV121" s="24"/>
      <c r="AW121" s="24"/>
      <c r="AX121" s="24"/>
      <c r="AY121" s="24"/>
      <c r="AZ121" s="24"/>
      <c r="BA121" s="24"/>
      <c r="BB121" s="24"/>
      <c r="BC121" s="24"/>
      <c r="BD121" s="24"/>
      <c r="BE121" s="24"/>
      <c r="BF121" s="24"/>
      <c r="BG121" s="24"/>
      <c r="BH121" s="24"/>
      <c r="BI121" s="24"/>
      <c r="BJ121" s="24"/>
      <c r="BK121" s="24"/>
      <c r="BL121" s="24"/>
      <c r="BM121" s="24"/>
      <c r="BN121" s="24"/>
      <c r="BO121" s="24"/>
      <c r="BP121" s="24"/>
      <c r="BQ121" s="24"/>
      <c r="BR121" s="24"/>
      <c r="BS121" s="24"/>
      <c r="BT121" s="24"/>
      <c r="BU121" s="24"/>
      <c r="BV121" s="24"/>
      <c r="BW121" s="24"/>
      <c r="BX121" s="24"/>
      <c r="BY121" s="24"/>
      <c r="BZ121" s="24"/>
      <c r="CA121" s="24"/>
      <c r="CB121" s="24"/>
      <c r="CC121" s="24"/>
      <c r="CD121" s="24"/>
      <c r="CE121" s="24"/>
      <c r="CF121" s="24"/>
      <c r="CG121" s="24"/>
      <c r="CH121" s="24"/>
      <c r="CI121" s="24"/>
      <c r="CJ121" s="24"/>
      <c r="CK121" s="24"/>
      <c r="CL121" s="24"/>
      <c r="CM121" s="24"/>
      <c r="CN121" s="24"/>
      <c r="CO121" s="24"/>
      <c r="CP121" s="24"/>
      <c r="CQ121" s="24"/>
      <c r="CR121" s="24"/>
      <c r="CS121" s="24"/>
      <c r="CT121" s="24"/>
      <c r="CU121" s="24"/>
      <c r="CV121" s="24"/>
      <c r="CW121" s="24"/>
      <c r="CX121" s="24"/>
      <c r="CY121" s="24"/>
      <c r="CZ121" s="24"/>
      <c r="DA121" s="24"/>
      <c r="DB121" s="24"/>
      <c r="DC121" s="24"/>
      <c r="DD121" s="24"/>
      <c r="DE121" s="24"/>
      <c r="DF121" s="24"/>
      <c r="DG121" s="24"/>
      <c r="DH121" s="24"/>
    </row>
    <row r="122" spans="1:112" ht="12.75">
      <c r="A122" s="24"/>
      <c r="B122" s="24"/>
      <c r="C122" s="24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  <c r="AA122" s="24"/>
      <c r="AB122" s="24"/>
      <c r="AC122" s="24"/>
      <c r="AD122" s="24"/>
      <c r="AE122" s="24"/>
      <c r="AF122" s="24"/>
      <c r="AG122" s="24"/>
      <c r="AH122" s="24"/>
      <c r="AI122" s="24"/>
      <c r="AJ122" s="24"/>
      <c r="AK122" s="24"/>
      <c r="AL122" s="24"/>
      <c r="AM122" s="24"/>
      <c r="AN122" s="24"/>
      <c r="AO122" s="24"/>
      <c r="AP122" s="24"/>
      <c r="AQ122" s="24"/>
      <c r="AR122" s="24"/>
      <c r="AS122" s="24"/>
      <c r="AT122" s="24"/>
      <c r="AU122" s="24"/>
      <c r="AV122" s="24"/>
      <c r="AW122" s="24"/>
      <c r="AX122" s="24"/>
      <c r="AY122" s="24"/>
      <c r="AZ122" s="24"/>
      <c r="BA122" s="24"/>
      <c r="BB122" s="24"/>
      <c r="BC122" s="24"/>
      <c r="BD122" s="24"/>
      <c r="BE122" s="24"/>
      <c r="BF122" s="24"/>
      <c r="BG122" s="24"/>
      <c r="BH122" s="24"/>
      <c r="BI122" s="24"/>
      <c r="BJ122" s="24"/>
      <c r="BK122" s="24"/>
      <c r="BL122" s="24"/>
      <c r="BM122" s="24"/>
      <c r="BN122" s="24"/>
      <c r="BO122" s="24"/>
      <c r="BP122" s="24"/>
      <c r="BQ122" s="24"/>
      <c r="BR122" s="24"/>
      <c r="BS122" s="24"/>
      <c r="BT122" s="24"/>
      <c r="BU122" s="24"/>
      <c r="BV122" s="24"/>
      <c r="BW122" s="24"/>
      <c r="BX122" s="24"/>
      <c r="BY122" s="24"/>
      <c r="BZ122" s="24"/>
      <c r="CA122" s="24"/>
      <c r="CB122" s="24"/>
      <c r="CC122" s="24"/>
      <c r="CD122" s="24"/>
      <c r="CE122" s="24"/>
      <c r="CF122" s="24"/>
      <c r="CG122" s="24"/>
      <c r="CH122" s="24"/>
      <c r="CI122" s="24"/>
      <c r="CJ122" s="24"/>
      <c r="CK122" s="24"/>
      <c r="CL122" s="24"/>
      <c r="CM122" s="24"/>
      <c r="CN122" s="24"/>
      <c r="CO122" s="24"/>
      <c r="CP122" s="24"/>
      <c r="CQ122" s="24"/>
      <c r="CR122" s="24"/>
      <c r="CS122" s="24"/>
      <c r="CT122" s="24"/>
      <c r="CU122" s="24"/>
      <c r="CV122" s="24"/>
      <c r="CW122" s="24"/>
      <c r="CX122" s="24"/>
      <c r="CY122" s="24"/>
      <c r="CZ122" s="24"/>
      <c r="DA122" s="24"/>
      <c r="DB122" s="24"/>
      <c r="DC122" s="24"/>
      <c r="DD122" s="24"/>
      <c r="DE122" s="24"/>
      <c r="DF122" s="24"/>
      <c r="DG122" s="24"/>
      <c r="DH122" s="24"/>
    </row>
    <row r="123" spans="1:112" ht="12.75">
      <c r="A123" s="24"/>
      <c r="B123" s="24"/>
      <c r="C123" s="24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4"/>
      <c r="AA123" s="24"/>
      <c r="AB123" s="24"/>
      <c r="AC123" s="24"/>
      <c r="AD123" s="24"/>
      <c r="AE123" s="24"/>
      <c r="AF123" s="24"/>
      <c r="AG123" s="24"/>
      <c r="AH123" s="24"/>
      <c r="AI123" s="24"/>
      <c r="AJ123" s="24"/>
      <c r="AK123" s="24"/>
      <c r="AL123" s="24"/>
      <c r="AM123" s="24"/>
      <c r="AN123" s="24"/>
      <c r="AO123" s="24"/>
      <c r="AP123" s="24"/>
      <c r="AQ123" s="24"/>
      <c r="AR123" s="24"/>
      <c r="AS123" s="24"/>
      <c r="AT123" s="24"/>
      <c r="AU123" s="24"/>
      <c r="AV123" s="24"/>
      <c r="AW123" s="24"/>
      <c r="AX123" s="24"/>
      <c r="AY123" s="24"/>
      <c r="AZ123" s="24"/>
      <c r="BA123" s="24"/>
      <c r="BB123" s="24"/>
      <c r="BC123" s="24"/>
      <c r="BD123" s="24"/>
      <c r="BE123" s="24"/>
      <c r="BF123" s="24"/>
      <c r="BG123" s="24"/>
      <c r="BH123" s="24"/>
      <c r="BI123" s="24"/>
      <c r="BJ123" s="24"/>
      <c r="BK123" s="24"/>
      <c r="BL123" s="24"/>
      <c r="BM123" s="24"/>
      <c r="BN123" s="24"/>
      <c r="BO123" s="24"/>
      <c r="BP123" s="24"/>
      <c r="BQ123" s="24"/>
      <c r="BR123" s="24"/>
      <c r="BS123" s="24"/>
      <c r="BT123" s="24"/>
      <c r="BU123" s="24"/>
      <c r="BV123" s="24"/>
      <c r="BW123" s="24"/>
      <c r="BX123" s="24"/>
      <c r="BY123" s="24"/>
      <c r="BZ123" s="24"/>
      <c r="CA123" s="24"/>
      <c r="CB123" s="24"/>
      <c r="CC123" s="24"/>
      <c r="CD123" s="24"/>
      <c r="CE123" s="24"/>
      <c r="CF123" s="24"/>
      <c r="CG123" s="24"/>
      <c r="CH123" s="24"/>
      <c r="CI123" s="24"/>
      <c r="CJ123" s="24"/>
      <c r="CK123" s="24"/>
      <c r="CL123" s="24"/>
      <c r="CM123" s="24"/>
      <c r="CN123" s="24"/>
      <c r="CO123" s="24"/>
      <c r="CP123" s="24"/>
      <c r="CQ123" s="24"/>
      <c r="CR123" s="24"/>
      <c r="CS123" s="24"/>
      <c r="CT123" s="24"/>
      <c r="CU123" s="24"/>
      <c r="CV123" s="24"/>
      <c r="CW123" s="24"/>
      <c r="CX123" s="24"/>
      <c r="CY123" s="24"/>
      <c r="CZ123" s="24"/>
      <c r="DA123" s="24"/>
      <c r="DB123" s="24"/>
      <c r="DC123" s="24"/>
      <c r="DD123" s="24"/>
      <c r="DE123" s="24"/>
      <c r="DF123" s="24"/>
      <c r="DG123" s="24"/>
      <c r="DH123" s="24"/>
    </row>
    <row r="124" spans="1:112" ht="12.75">
      <c r="A124" s="24"/>
      <c r="B124" s="24"/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  <c r="AA124" s="24"/>
      <c r="AB124" s="24"/>
      <c r="AC124" s="24"/>
      <c r="AD124" s="24"/>
      <c r="AE124" s="24"/>
      <c r="AF124" s="24"/>
      <c r="AG124" s="24"/>
      <c r="AH124" s="24"/>
      <c r="AI124" s="24"/>
      <c r="AJ124" s="24"/>
      <c r="AK124" s="24"/>
      <c r="AL124" s="24"/>
      <c r="AM124" s="24"/>
      <c r="AN124" s="24"/>
      <c r="AO124" s="24"/>
      <c r="AP124" s="24"/>
      <c r="AQ124" s="24"/>
      <c r="AR124" s="24"/>
      <c r="AS124" s="24"/>
      <c r="AT124" s="24"/>
      <c r="AU124" s="24"/>
      <c r="AV124" s="24"/>
      <c r="AW124" s="24"/>
      <c r="AX124" s="24"/>
      <c r="AY124" s="24"/>
      <c r="AZ124" s="24"/>
      <c r="BA124" s="24"/>
      <c r="BB124" s="24"/>
      <c r="BC124" s="24"/>
      <c r="BD124" s="24"/>
      <c r="BE124" s="24"/>
      <c r="BF124" s="24"/>
      <c r="BG124" s="24"/>
      <c r="BH124" s="24"/>
      <c r="BI124" s="24"/>
      <c r="BJ124" s="24"/>
      <c r="BK124" s="24"/>
      <c r="BL124" s="24"/>
      <c r="BM124" s="24"/>
      <c r="BN124" s="24"/>
      <c r="BO124" s="24"/>
      <c r="BP124" s="24"/>
      <c r="BQ124" s="24"/>
      <c r="BR124" s="24"/>
      <c r="BS124" s="24"/>
      <c r="BT124" s="24"/>
      <c r="BU124" s="24"/>
      <c r="BV124" s="24"/>
      <c r="BW124" s="24"/>
      <c r="BX124" s="24"/>
      <c r="BY124" s="24"/>
      <c r="BZ124" s="24"/>
      <c r="CA124" s="24"/>
      <c r="CB124" s="24"/>
      <c r="CC124" s="24"/>
      <c r="CD124" s="24"/>
      <c r="CE124" s="24"/>
      <c r="CF124" s="24"/>
      <c r="CG124" s="24"/>
      <c r="CH124" s="24"/>
      <c r="CI124" s="24"/>
      <c r="CJ124" s="24"/>
      <c r="CK124" s="24"/>
      <c r="CL124" s="24"/>
      <c r="CM124" s="24"/>
      <c r="CN124" s="24"/>
      <c r="CO124" s="24"/>
      <c r="CP124" s="24"/>
      <c r="CQ124" s="24"/>
      <c r="CR124" s="24"/>
      <c r="CS124" s="24"/>
      <c r="CT124" s="24"/>
      <c r="CU124" s="24"/>
      <c r="CV124" s="24"/>
      <c r="CW124" s="24"/>
      <c r="CX124" s="24"/>
      <c r="CY124" s="24"/>
      <c r="CZ124" s="24"/>
      <c r="DA124" s="24"/>
      <c r="DB124" s="24"/>
      <c r="DC124" s="24"/>
      <c r="DD124" s="24"/>
      <c r="DE124" s="24"/>
      <c r="DF124" s="24"/>
      <c r="DG124" s="24"/>
      <c r="DH124" s="24"/>
    </row>
    <row r="125" spans="1:112" ht="12.75">
      <c r="A125" s="24"/>
      <c r="B125" s="24"/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  <c r="AA125" s="24"/>
      <c r="AB125" s="24"/>
      <c r="AC125" s="24"/>
      <c r="AD125" s="24"/>
      <c r="AE125" s="24"/>
      <c r="AF125" s="24"/>
      <c r="AG125" s="24"/>
      <c r="AH125" s="24"/>
      <c r="AI125" s="24"/>
      <c r="AJ125" s="24"/>
      <c r="AK125" s="24"/>
      <c r="AL125" s="24"/>
      <c r="AM125" s="24"/>
      <c r="AN125" s="24"/>
      <c r="AO125" s="24"/>
      <c r="AP125" s="24"/>
      <c r="AQ125" s="24"/>
      <c r="AR125" s="24"/>
      <c r="AS125" s="24"/>
      <c r="AT125" s="24"/>
      <c r="AU125" s="24"/>
      <c r="AV125" s="24"/>
      <c r="AW125" s="24"/>
      <c r="AX125" s="24"/>
      <c r="AY125" s="24"/>
      <c r="AZ125" s="24"/>
      <c r="BA125" s="24"/>
      <c r="BB125" s="24"/>
      <c r="BC125" s="24"/>
      <c r="BD125" s="24"/>
      <c r="BE125" s="24"/>
      <c r="BF125" s="24"/>
      <c r="BG125" s="24"/>
      <c r="BH125" s="24"/>
      <c r="BI125" s="24"/>
      <c r="BJ125" s="24"/>
      <c r="BK125" s="24"/>
      <c r="BL125" s="24"/>
      <c r="BM125" s="24"/>
      <c r="BN125" s="24"/>
      <c r="BO125" s="24"/>
      <c r="BP125" s="24"/>
      <c r="BQ125" s="24"/>
      <c r="BR125" s="24"/>
      <c r="BS125" s="24"/>
      <c r="BT125" s="24"/>
      <c r="BU125" s="24"/>
      <c r="BV125" s="24"/>
      <c r="BW125" s="24"/>
      <c r="BX125" s="24"/>
      <c r="BY125" s="24"/>
      <c r="BZ125" s="24"/>
      <c r="CA125" s="24"/>
      <c r="CB125" s="24"/>
      <c r="CC125" s="24"/>
      <c r="CD125" s="24"/>
      <c r="CE125" s="24"/>
      <c r="CF125" s="24"/>
      <c r="CG125" s="24"/>
      <c r="CH125" s="24"/>
      <c r="CI125" s="24"/>
      <c r="CJ125" s="24"/>
      <c r="CK125" s="24"/>
      <c r="CL125" s="24"/>
      <c r="CM125" s="24"/>
      <c r="CN125" s="24"/>
      <c r="CO125" s="24"/>
      <c r="CP125" s="24"/>
      <c r="CQ125" s="24"/>
      <c r="CR125" s="24"/>
      <c r="CS125" s="24"/>
      <c r="CT125" s="24"/>
      <c r="CU125" s="24"/>
      <c r="CV125" s="24"/>
      <c r="CW125" s="24"/>
      <c r="CX125" s="24"/>
      <c r="CY125" s="24"/>
      <c r="CZ125" s="24"/>
      <c r="DA125" s="24"/>
      <c r="DB125" s="24"/>
      <c r="DC125" s="24"/>
      <c r="DD125" s="24"/>
      <c r="DE125" s="24"/>
      <c r="DF125" s="24"/>
      <c r="DG125" s="24"/>
      <c r="DH125" s="24"/>
    </row>
    <row r="126" spans="1:112" ht="12.75">
      <c r="A126" s="24"/>
      <c r="B126" s="24"/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24"/>
      <c r="AA126" s="24"/>
      <c r="AB126" s="24"/>
      <c r="AC126" s="24"/>
      <c r="AD126" s="24"/>
      <c r="AE126" s="24"/>
      <c r="AF126" s="24"/>
      <c r="AG126" s="24"/>
      <c r="AH126" s="24"/>
      <c r="AI126" s="24"/>
      <c r="AJ126" s="24"/>
      <c r="AK126" s="24"/>
      <c r="AL126" s="24"/>
      <c r="AM126" s="24"/>
      <c r="AN126" s="24"/>
      <c r="AO126" s="24"/>
      <c r="AP126" s="24"/>
      <c r="AQ126" s="24"/>
      <c r="AR126" s="24"/>
      <c r="AS126" s="24"/>
      <c r="AT126" s="24"/>
      <c r="AU126" s="24"/>
      <c r="AV126" s="24"/>
      <c r="AW126" s="24"/>
      <c r="AX126" s="24"/>
      <c r="AY126" s="24"/>
      <c r="AZ126" s="24"/>
      <c r="BA126" s="24"/>
      <c r="BB126" s="24"/>
      <c r="BC126" s="24"/>
      <c r="BD126" s="24"/>
      <c r="BE126" s="24"/>
      <c r="BF126" s="24"/>
      <c r="BG126" s="24"/>
      <c r="BH126" s="24"/>
      <c r="BI126" s="24"/>
      <c r="BJ126" s="24"/>
      <c r="BK126" s="24"/>
      <c r="BL126" s="24"/>
      <c r="BM126" s="24"/>
      <c r="BN126" s="24"/>
      <c r="BO126" s="24"/>
      <c r="BP126" s="24"/>
      <c r="BQ126" s="24"/>
      <c r="BR126" s="24"/>
      <c r="BS126" s="24"/>
      <c r="BT126" s="24"/>
      <c r="BU126" s="24"/>
      <c r="BV126" s="24"/>
      <c r="BW126" s="24"/>
      <c r="BX126" s="24"/>
      <c r="BY126" s="24"/>
      <c r="BZ126" s="24"/>
      <c r="CA126" s="24"/>
      <c r="CB126" s="24"/>
      <c r="CC126" s="24"/>
      <c r="CD126" s="24"/>
      <c r="CE126" s="24"/>
      <c r="CF126" s="24"/>
      <c r="CG126" s="24"/>
      <c r="CH126" s="24"/>
      <c r="CI126" s="24"/>
      <c r="CJ126" s="24"/>
      <c r="CK126" s="24"/>
      <c r="CL126" s="24"/>
      <c r="CM126" s="24"/>
      <c r="CN126" s="24"/>
      <c r="CO126" s="24"/>
      <c r="CP126" s="24"/>
      <c r="CQ126" s="24"/>
      <c r="CR126" s="24"/>
      <c r="CS126" s="24"/>
      <c r="CT126" s="24"/>
      <c r="CU126" s="24"/>
      <c r="CV126" s="24"/>
      <c r="CW126" s="24"/>
      <c r="CX126" s="24"/>
      <c r="CY126" s="24"/>
      <c r="CZ126" s="24"/>
      <c r="DA126" s="24"/>
      <c r="DB126" s="24"/>
      <c r="DC126" s="24"/>
      <c r="DD126" s="24"/>
      <c r="DE126" s="24"/>
      <c r="DF126" s="24"/>
      <c r="DG126" s="24"/>
      <c r="DH126" s="24"/>
    </row>
    <row r="127" spans="1:112" ht="12.75">
      <c r="A127" s="24"/>
      <c r="B127" s="24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  <c r="AE127" s="24"/>
      <c r="AF127" s="24"/>
      <c r="AG127" s="24"/>
      <c r="AH127" s="24"/>
      <c r="AI127" s="24"/>
      <c r="AJ127" s="24"/>
      <c r="AK127" s="24"/>
      <c r="AL127" s="24"/>
      <c r="AM127" s="24"/>
      <c r="AN127" s="24"/>
      <c r="AO127" s="24"/>
      <c r="AP127" s="24"/>
      <c r="AQ127" s="24"/>
      <c r="AR127" s="24"/>
      <c r="AS127" s="24"/>
      <c r="AT127" s="24"/>
      <c r="AU127" s="24"/>
      <c r="AV127" s="24"/>
      <c r="AW127" s="24"/>
      <c r="AX127" s="24"/>
      <c r="AY127" s="24"/>
      <c r="AZ127" s="24"/>
      <c r="BA127" s="24"/>
      <c r="BB127" s="24"/>
      <c r="BC127" s="24"/>
      <c r="BD127" s="24"/>
      <c r="BE127" s="24"/>
      <c r="BF127" s="24"/>
      <c r="BG127" s="24"/>
      <c r="BH127" s="24"/>
      <c r="BI127" s="24"/>
      <c r="BJ127" s="24"/>
      <c r="BK127" s="24"/>
      <c r="BL127" s="24"/>
      <c r="BM127" s="24"/>
      <c r="BN127" s="24"/>
      <c r="BO127" s="24"/>
      <c r="BP127" s="24"/>
      <c r="BQ127" s="24"/>
      <c r="BR127" s="24"/>
      <c r="BS127" s="24"/>
      <c r="BT127" s="24"/>
      <c r="BU127" s="24"/>
      <c r="BV127" s="24"/>
      <c r="BW127" s="24"/>
      <c r="BX127" s="24"/>
      <c r="BY127" s="24"/>
      <c r="BZ127" s="24"/>
      <c r="CA127" s="24"/>
      <c r="CB127" s="24"/>
      <c r="CC127" s="24"/>
      <c r="CD127" s="24"/>
      <c r="CE127" s="24"/>
      <c r="CF127" s="24"/>
      <c r="CG127" s="24"/>
      <c r="CH127" s="24"/>
      <c r="CI127" s="24"/>
      <c r="CJ127" s="24"/>
      <c r="CK127" s="24"/>
      <c r="CL127" s="24"/>
      <c r="CM127" s="24"/>
      <c r="CN127" s="24"/>
      <c r="CO127" s="24"/>
      <c r="CP127" s="24"/>
      <c r="CQ127" s="24"/>
      <c r="CR127" s="24"/>
      <c r="CS127" s="24"/>
      <c r="CT127" s="24"/>
      <c r="CU127" s="24"/>
      <c r="CV127" s="24"/>
      <c r="CW127" s="24"/>
      <c r="CX127" s="24"/>
      <c r="CY127" s="24"/>
      <c r="CZ127" s="24"/>
      <c r="DA127" s="24"/>
      <c r="DB127" s="24"/>
      <c r="DC127" s="24"/>
      <c r="DD127" s="24"/>
      <c r="DE127" s="24"/>
      <c r="DF127" s="24"/>
      <c r="DG127" s="24"/>
      <c r="DH127" s="24"/>
    </row>
    <row r="128" spans="1:112" ht="12.75">
      <c r="A128" s="24"/>
      <c r="B128" s="24"/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  <c r="AA128" s="24"/>
      <c r="AB128" s="24"/>
      <c r="AC128" s="24"/>
      <c r="AD128" s="24"/>
      <c r="AE128" s="24"/>
      <c r="AF128" s="24"/>
      <c r="AG128" s="24"/>
      <c r="AH128" s="24"/>
      <c r="AI128" s="24"/>
      <c r="AJ128" s="24"/>
      <c r="AK128" s="24"/>
      <c r="AL128" s="24"/>
      <c r="AM128" s="24"/>
      <c r="AN128" s="24"/>
      <c r="AO128" s="24"/>
      <c r="AP128" s="24"/>
      <c r="AQ128" s="24"/>
      <c r="AR128" s="24"/>
      <c r="AS128" s="24"/>
      <c r="AT128" s="24"/>
      <c r="AU128" s="24"/>
      <c r="AV128" s="24"/>
      <c r="AW128" s="24"/>
      <c r="AX128" s="24"/>
      <c r="AY128" s="24"/>
      <c r="AZ128" s="24"/>
      <c r="BA128" s="24"/>
      <c r="BB128" s="24"/>
      <c r="BC128" s="24"/>
      <c r="BD128" s="24"/>
      <c r="BE128" s="24"/>
      <c r="BF128" s="24"/>
      <c r="BG128" s="24"/>
      <c r="BH128" s="24"/>
      <c r="BI128" s="24"/>
      <c r="BJ128" s="24"/>
      <c r="BK128" s="24"/>
      <c r="BL128" s="24"/>
      <c r="BM128" s="24"/>
      <c r="BN128" s="24"/>
      <c r="BO128" s="24"/>
      <c r="BP128" s="24"/>
      <c r="BQ128" s="24"/>
      <c r="BR128" s="24"/>
      <c r="BS128" s="24"/>
      <c r="BT128" s="24"/>
      <c r="BU128" s="24"/>
      <c r="BV128" s="24"/>
      <c r="BW128" s="24"/>
      <c r="BX128" s="24"/>
      <c r="BY128" s="24"/>
      <c r="BZ128" s="24"/>
      <c r="CA128" s="24"/>
      <c r="CB128" s="24"/>
      <c r="CC128" s="24"/>
      <c r="CD128" s="24"/>
      <c r="CE128" s="24"/>
      <c r="CF128" s="24"/>
      <c r="CG128" s="24"/>
      <c r="CH128" s="24"/>
      <c r="CI128" s="24"/>
      <c r="CJ128" s="24"/>
      <c r="CK128" s="24"/>
      <c r="CL128" s="24"/>
      <c r="CM128" s="24"/>
      <c r="CN128" s="24"/>
      <c r="CO128" s="24"/>
      <c r="CP128" s="24"/>
      <c r="CQ128" s="24"/>
      <c r="CR128" s="24"/>
      <c r="CS128" s="24"/>
      <c r="CT128" s="24"/>
      <c r="CU128" s="24"/>
      <c r="CV128" s="24"/>
      <c r="CW128" s="24"/>
      <c r="CX128" s="24"/>
      <c r="CY128" s="24"/>
      <c r="CZ128" s="24"/>
      <c r="DA128" s="24"/>
      <c r="DB128" s="24"/>
      <c r="DC128" s="24"/>
      <c r="DD128" s="24"/>
      <c r="DE128" s="24"/>
      <c r="DF128" s="24"/>
      <c r="DG128" s="24"/>
      <c r="DH128" s="24"/>
    </row>
    <row r="129" spans="1:112" ht="12.75">
      <c r="A129" s="24"/>
      <c r="B129" s="24"/>
      <c r="C129" s="24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  <c r="AA129" s="24"/>
      <c r="AB129" s="24"/>
      <c r="AC129" s="24"/>
      <c r="AD129" s="24"/>
      <c r="AE129" s="24"/>
      <c r="AF129" s="24"/>
      <c r="AG129" s="24"/>
      <c r="AH129" s="24"/>
      <c r="AI129" s="24"/>
      <c r="AJ129" s="24"/>
      <c r="AK129" s="24"/>
      <c r="AL129" s="24"/>
      <c r="AM129" s="24"/>
      <c r="AN129" s="24"/>
      <c r="AO129" s="24"/>
      <c r="AP129" s="24"/>
      <c r="AQ129" s="24"/>
      <c r="AR129" s="24"/>
      <c r="AS129" s="24"/>
      <c r="AT129" s="24"/>
      <c r="AU129" s="24"/>
      <c r="AV129" s="24"/>
      <c r="AW129" s="24"/>
      <c r="AX129" s="24"/>
      <c r="AY129" s="24"/>
      <c r="AZ129" s="24"/>
      <c r="BA129" s="24"/>
      <c r="BB129" s="24"/>
      <c r="BC129" s="24"/>
      <c r="BD129" s="24"/>
      <c r="BE129" s="24"/>
      <c r="BF129" s="24"/>
      <c r="BG129" s="24"/>
      <c r="BH129" s="24"/>
      <c r="BI129" s="24"/>
      <c r="BJ129" s="24"/>
      <c r="BK129" s="24"/>
      <c r="BL129" s="24"/>
      <c r="BM129" s="24"/>
      <c r="BN129" s="24"/>
      <c r="BO129" s="24"/>
      <c r="BP129" s="24"/>
      <c r="BQ129" s="24"/>
      <c r="BR129" s="24"/>
      <c r="BS129" s="24"/>
      <c r="BT129" s="24"/>
      <c r="BU129" s="24"/>
      <c r="BV129" s="24"/>
      <c r="BW129" s="24"/>
      <c r="BX129" s="24"/>
      <c r="BY129" s="24"/>
      <c r="BZ129" s="24"/>
      <c r="CA129" s="24"/>
      <c r="CB129" s="24"/>
      <c r="CC129" s="24"/>
      <c r="CD129" s="24"/>
      <c r="CE129" s="24"/>
      <c r="CF129" s="24"/>
      <c r="CG129" s="24"/>
      <c r="CH129" s="24"/>
      <c r="CI129" s="24"/>
      <c r="CJ129" s="24"/>
      <c r="CK129" s="24"/>
      <c r="CL129" s="24"/>
      <c r="CM129" s="24"/>
      <c r="CN129" s="24"/>
      <c r="CO129" s="24"/>
      <c r="CP129" s="24"/>
      <c r="CQ129" s="24"/>
      <c r="CR129" s="24"/>
      <c r="CS129" s="24"/>
      <c r="CT129" s="24"/>
      <c r="CU129" s="24"/>
      <c r="CV129" s="24"/>
      <c r="CW129" s="24"/>
      <c r="CX129" s="24"/>
      <c r="CY129" s="24"/>
      <c r="CZ129" s="24"/>
      <c r="DA129" s="24"/>
      <c r="DB129" s="24"/>
      <c r="DC129" s="24"/>
      <c r="DD129" s="24"/>
      <c r="DE129" s="24"/>
      <c r="DF129" s="24"/>
      <c r="DG129" s="24"/>
      <c r="DH129" s="24"/>
    </row>
    <row r="130" spans="1:112" ht="12.75">
      <c r="A130" s="24"/>
      <c r="B130" s="24"/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  <c r="AA130" s="24"/>
      <c r="AB130" s="24"/>
      <c r="AC130" s="24"/>
      <c r="AD130" s="24"/>
      <c r="AE130" s="24"/>
      <c r="AF130" s="24"/>
      <c r="AG130" s="24"/>
      <c r="AH130" s="24"/>
      <c r="AI130" s="24"/>
      <c r="AJ130" s="24"/>
      <c r="AK130" s="24"/>
      <c r="AL130" s="24"/>
      <c r="AM130" s="24"/>
      <c r="AN130" s="24"/>
      <c r="AO130" s="24"/>
      <c r="AP130" s="24"/>
      <c r="AQ130" s="24"/>
      <c r="AR130" s="24"/>
      <c r="AS130" s="24"/>
      <c r="AT130" s="24"/>
      <c r="AU130" s="24"/>
      <c r="AV130" s="24"/>
      <c r="AW130" s="24"/>
      <c r="AX130" s="24"/>
      <c r="AY130" s="24"/>
      <c r="AZ130" s="24"/>
      <c r="BA130" s="24"/>
      <c r="BB130" s="24"/>
      <c r="BC130" s="24"/>
      <c r="BD130" s="24"/>
      <c r="BE130" s="24"/>
      <c r="BF130" s="24"/>
      <c r="BG130" s="24"/>
      <c r="BH130" s="24"/>
      <c r="BI130" s="24"/>
      <c r="BJ130" s="24"/>
      <c r="BK130" s="24"/>
      <c r="BL130" s="24"/>
      <c r="BM130" s="24"/>
      <c r="BN130" s="24"/>
      <c r="BO130" s="24"/>
      <c r="BP130" s="24"/>
      <c r="BQ130" s="24"/>
      <c r="BR130" s="24"/>
      <c r="BS130" s="24"/>
      <c r="BT130" s="24"/>
      <c r="BU130" s="24"/>
      <c r="BV130" s="24"/>
      <c r="BW130" s="24"/>
      <c r="BX130" s="24"/>
      <c r="BY130" s="24"/>
      <c r="BZ130" s="24"/>
      <c r="CA130" s="24"/>
      <c r="CB130" s="24"/>
      <c r="CC130" s="24"/>
      <c r="CD130" s="24"/>
      <c r="CE130" s="24"/>
      <c r="CF130" s="24"/>
      <c r="CG130" s="24"/>
      <c r="CH130" s="24"/>
      <c r="CI130" s="24"/>
      <c r="CJ130" s="24"/>
      <c r="CK130" s="24"/>
      <c r="CL130" s="24"/>
      <c r="CM130" s="24"/>
      <c r="CN130" s="24"/>
      <c r="CO130" s="24"/>
      <c r="CP130" s="24"/>
      <c r="CQ130" s="24"/>
      <c r="CR130" s="24"/>
      <c r="CS130" s="24"/>
      <c r="CT130" s="24"/>
      <c r="CU130" s="24"/>
      <c r="CV130" s="24"/>
      <c r="CW130" s="24"/>
      <c r="CX130" s="24"/>
      <c r="CY130" s="24"/>
      <c r="CZ130" s="24"/>
      <c r="DA130" s="24"/>
      <c r="DB130" s="24"/>
      <c r="DC130" s="24"/>
      <c r="DD130" s="24"/>
      <c r="DE130" s="24"/>
      <c r="DF130" s="24"/>
      <c r="DG130" s="24"/>
      <c r="DH130" s="24"/>
    </row>
    <row r="131" spans="1:112" ht="12.75">
      <c r="A131" s="24"/>
      <c r="B131" s="24"/>
      <c r="C131" s="24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  <c r="Z131" s="24"/>
      <c r="AA131" s="24"/>
      <c r="AB131" s="24"/>
      <c r="AC131" s="24"/>
      <c r="AD131" s="24"/>
      <c r="AE131" s="24"/>
      <c r="AF131" s="24"/>
      <c r="AG131" s="24"/>
      <c r="AH131" s="24"/>
      <c r="AI131" s="24"/>
      <c r="AJ131" s="24"/>
      <c r="AK131" s="24"/>
      <c r="AL131" s="24"/>
      <c r="AM131" s="24"/>
      <c r="AN131" s="24"/>
      <c r="AO131" s="24"/>
      <c r="AP131" s="24"/>
      <c r="AQ131" s="24"/>
      <c r="AR131" s="24"/>
      <c r="AS131" s="24"/>
      <c r="AT131" s="24"/>
      <c r="AU131" s="24"/>
      <c r="AV131" s="24"/>
      <c r="AW131" s="24"/>
      <c r="AX131" s="24"/>
      <c r="AY131" s="24"/>
      <c r="AZ131" s="24"/>
      <c r="BA131" s="24"/>
      <c r="BB131" s="24"/>
      <c r="BC131" s="24"/>
      <c r="BD131" s="24"/>
      <c r="BE131" s="24"/>
      <c r="BF131" s="24"/>
      <c r="BG131" s="24"/>
      <c r="BH131" s="24"/>
      <c r="BI131" s="24"/>
      <c r="BJ131" s="24"/>
      <c r="BK131" s="24"/>
      <c r="BL131" s="24"/>
      <c r="BM131" s="24"/>
      <c r="BN131" s="24"/>
      <c r="BO131" s="24"/>
      <c r="BP131" s="24"/>
      <c r="BQ131" s="24"/>
      <c r="BR131" s="24"/>
      <c r="BS131" s="24"/>
      <c r="BT131" s="24"/>
      <c r="BU131" s="24"/>
      <c r="BV131" s="24"/>
      <c r="BW131" s="24"/>
      <c r="BX131" s="24"/>
      <c r="BY131" s="24"/>
      <c r="BZ131" s="24"/>
      <c r="CA131" s="24"/>
      <c r="CB131" s="24"/>
      <c r="CC131" s="24"/>
      <c r="CD131" s="24"/>
      <c r="CE131" s="24"/>
      <c r="CF131" s="24"/>
      <c r="CG131" s="24"/>
      <c r="CH131" s="24"/>
      <c r="CI131" s="24"/>
      <c r="CJ131" s="24"/>
      <c r="CK131" s="24"/>
      <c r="CL131" s="24"/>
      <c r="CM131" s="24"/>
      <c r="CN131" s="24"/>
      <c r="CO131" s="24"/>
      <c r="CP131" s="24"/>
      <c r="CQ131" s="24"/>
      <c r="CR131" s="24"/>
      <c r="CS131" s="24"/>
      <c r="CT131" s="24"/>
      <c r="CU131" s="24"/>
      <c r="CV131" s="24"/>
      <c r="CW131" s="24"/>
      <c r="CX131" s="24"/>
      <c r="CY131" s="24"/>
      <c r="CZ131" s="24"/>
      <c r="DA131" s="24"/>
      <c r="DB131" s="24"/>
      <c r="DC131" s="24"/>
      <c r="DD131" s="24"/>
      <c r="DE131" s="24"/>
      <c r="DF131" s="24"/>
      <c r="DG131" s="24"/>
      <c r="DH131" s="24"/>
    </row>
    <row r="132" spans="1:112" ht="12.75">
      <c r="A132" s="24"/>
      <c r="B132" s="24"/>
      <c r="C132" s="24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4"/>
      <c r="Z132" s="24"/>
      <c r="AA132" s="24"/>
      <c r="AB132" s="24"/>
      <c r="AC132" s="24"/>
      <c r="AD132" s="24"/>
      <c r="AE132" s="24"/>
      <c r="AF132" s="24"/>
      <c r="AG132" s="24"/>
      <c r="AH132" s="24"/>
      <c r="AI132" s="24"/>
      <c r="AJ132" s="24"/>
      <c r="AK132" s="24"/>
      <c r="AL132" s="24"/>
      <c r="AM132" s="24"/>
      <c r="AN132" s="24"/>
      <c r="AO132" s="24"/>
      <c r="AP132" s="24"/>
      <c r="AQ132" s="24"/>
      <c r="AR132" s="24"/>
      <c r="AS132" s="24"/>
      <c r="AT132" s="24"/>
      <c r="AU132" s="24"/>
      <c r="AV132" s="24"/>
      <c r="AW132" s="24"/>
      <c r="AX132" s="24"/>
      <c r="AY132" s="24"/>
      <c r="AZ132" s="24"/>
      <c r="BA132" s="24"/>
      <c r="BB132" s="24"/>
      <c r="BC132" s="24"/>
      <c r="BD132" s="24"/>
      <c r="BE132" s="24"/>
      <c r="BF132" s="24"/>
      <c r="BG132" s="24"/>
      <c r="BH132" s="24"/>
      <c r="BI132" s="24"/>
      <c r="BJ132" s="24"/>
      <c r="BK132" s="24"/>
      <c r="BL132" s="24"/>
      <c r="BM132" s="24"/>
      <c r="BN132" s="24"/>
      <c r="BO132" s="24"/>
      <c r="BP132" s="24"/>
      <c r="BQ132" s="24"/>
      <c r="BR132" s="24"/>
      <c r="BS132" s="24"/>
      <c r="BT132" s="24"/>
      <c r="BU132" s="24"/>
      <c r="BV132" s="24"/>
      <c r="BW132" s="24"/>
      <c r="BX132" s="24"/>
      <c r="BY132" s="24"/>
      <c r="BZ132" s="24"/>
      <c r="CA132" s="24"/>
      <c r="CB132" s="24"/>
      <c r="CC132" s="24"/>
      <c r="CD132" s="24"/>
      <c r="CE132" s="24"/>
      <c r="CF132" s="24"/>
      <c r="CG132" s="24"/>
      <c r="CH132" s="24"/>
      <c r="CI132" s="24"/>
      <c r="CJ132" s="24"/>
      <c r="CK132" s="24"/>
      <c r="CL132" s="24"/>
      <c r="CM132" s="24"/>
      <c r="CN132" s="24"/>
      <c r="CO132" s="24"/>
      <c r="CP132" s="24"/>
      <c r="CQ132" s="24"/>
      <c r="CR132" s="24"/>
      <c r="CS132" s="24"/>
      <c r="CT132" s="24"/>
      <c r="CU132" s="24"/>
      <c r="CV132" s="24"/>
      <c r="CW132" s="24"/>
      <c r="CX132" s="24"/>
      <c r="CY132" s="24"/>
      <c r="CZ132" s="24"/>
      <c r="DA132" s="24"/>
      <c r="DB132" s="24"/>
      <c r="DC132" s="24"/>
      <c r="DD132" s="24"/>
      <c r="DE132" s="24"/>
      <c r="DF132" s="24"/>
      <c r="DG132" s="24"/>
      <c r="DH132" s="24"/>
    </row>
    <row r="133" spans="1:112" ht="12.75">
      <c r="A133" s="24"/>
      <c r="B133" s="24"/>
      <c r="C133" s="24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Z133" s="24"/>
      <c r="AA133" s="24"/>
      <c r="AB133" s="24"/>
      <c r="AC133" s="24"/>
      <c r="AD133" s="24"/>
      <c r="AE133" s="24"/>
      <c r="AF133" s="24"/>
      <c r="AG133" s="24"/>
      <c r="AH133" s="24"/>
      <c r="AI133" s="24"/>
      <c r="AJ133" s="24"/>
      <c r="AK133" s="24"/>
      <c r="AL133" s="24"/>
      <c r="AM133" s="24"/>
      <c r="AN133" s="24"/>
      <c r="AO133" s="24"/>
      <c r="AP133" s="24"/>
      <c r="AQ133" s="24"/>
      <c r="AR133" s="24"/>
      <c r="AS133" s="24"/>
      <c r="AT133" s="24"/>
      <c r="AU133" s="24"/>
      <c r="AV133" s="24"/>
      <c r="AW133" s="24"/>
      <c r="AX133" s="24"/>
      <c r="AY133" s="24"/>
      <c r="AZ133" s="24"/>
      <c r="BA133" s="24"/>
      <c r="BB133" s="24"/>
      <c r="BC133" s="24"/>
      <c r="BD133" s="24"/>
      <c r="BE133" s="24"/>
      <c r="BF133" s="24"/>
      <c r="BG133" s="24"/>
      <c r="BH133" s="24"/>
      <c r="BI133" s="24"/>
      <c r="BJ133" s="24"/>
      <c r="BK133" s="24"/>
      <c r="BL133" s="24"/>
      <c r="BM133" s="24"/>
      <c r="BN133" s="24"/>
      <c r="BO133" s="24"/>
      <c r="BP133" s="24"/>
      <c r="BQ133" s="24"/>
      <c r="BR133" s="24"/>
      <c r="BS133" s="24"/>
      <c r="BT133" s="24"/>
      <c r="BU133" s="24"/>
      <c r="BV133" s="24"/>
      <c r="BW133" s="24"/>
      <c r="BX133" s="24"/>
      <c r="BY133" s="24"/>
      <c r="BZ133" s="24"/>
      <c r="CA133" s="24"/>
      <c r="CB133" s="24"/>
      <c r="CC133" s="24"/>
      <c r="CD133" s="24"/>
      <c r="CE133" s="24"/>
      <c r="CF133" s="24"/>
      <c r="CG133" s="24"/>
      <c r="CH133" s="24"/>
      <c r="CI133" s="24"/>
      <c r="CJ133" s="24"/>
      <c r="CK133" s="24"/>
      <c r="CL133" s="24"/>
      <c r="CM133" s="24"/>
      <c r="CN133" s="24"/>
      <c r="CO133" s="24"/>
      <c r="CP133" s="24"/>
      <c r="CQ133" s="24"/>
      <c r="CR133" s="24"/>
      <c r="CS133" s="24"/>
      <c r="CT133" s="24"/>
      <c r="CU133" s="24"/>
      <c r="CV133" s="24"/>
      <c r="CW133" s="24"/>
      <c r="CX133" s="24"/>
      <c r="CY133" s="24"/>
      <c r="CZ133" s="24"/>
      <c r="DA133" s="24"/>
      <c r="DB133" s="24"/>
      <c r="DC133" s="24"/>
      <c r="DD133" s="24"/>
      <c r="DE133" s="24"/>
      <c r="DF133" s="24"/>
      <c r="DG133" s="24"/>
      <c r="DH133" s="24"/>
    </row>
    <row r="134" spans="1:112" ht="12.75">
      <c r="A134" s="24"/>
      <c r="B134" s="24"/>
      <c r="C134" s="24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  <c r="AA134" s="24"/>
      <c r="AB134" s="24"/>
      <c r="AC134" s="24"/>
      <c r="AD134" s="24"/>
      <c r="AE134" s="24"/>
      <c r="AF134" s="24"/>
      <c r="AG134" s="24"/>
      <c r="AH134" s="24"/>
      <c r="AI134" s="24"/>
      <c r="AJ134" s="24"/>
      <c r="AK134" s="24"/>
      <c r="AL134" s="24"/>
      <c r="AM134" s="24"/>
      <c r="AN134" s="24"/>
      <c r="AO134" s="24"/>
      <c r="AP134" s="24"/>
      <c r="AQ134" s="24"/>
      <c r="AR134" s="24"/>
      <c r="AS134" s="24"/>
      <c r="AT134" s="24"/>
      <c r="AU134" s="24"/>
      <c r="AV134" s="24"/>
      <c r="AW134" s="24"/>
      <c r="AX134" s="24"/>
      <c r="AY134" s="24"/>
      <c r="AZ134" s="24"/>
      <c r="BA134" s="24"/>
      <c r="BB134" s="24"/>
      <c r="BC134" s="24"/>
      <c r="BD134" s="24"/>
      <c r="BE134" s="24"/>
      <c r="BF134" s="24"/>
      <c r="BG134" s="24"/>
      <c r="BH134" s="24"/>
      <c r="BI134" s="24"/>
      <c r="BJ134" s="24"/>
      <c r="BK134" s="24"/>
      <c r="BL134" s="24"/>
      <c r="BM134" s="24"/>
      <c r="BN134" s="24"/>
      <c r="BO134" s="24"/>
      <c r="BP134" s="24"/>
      <c r="BQ134" s="24"/>
      <c r="BR134" s="24"/>
      <c r="BS134" s="24"/>
      <c r="BT134" s="24"/>
      <c r="BU134" s="24"/>
      <c r="BV134" s="24"/>
      <c r="BW134" s="24"/>
      <c r="BX134" s="24"/>
      <c r="BY134" s="24"/>
      <c r="BZ134" s="24"/>
      <c r="CA134" s="24"/>
      <c r="CB134" s="24"/>
      <c r="CC134" s="24"/>
      <c r="CD134" s="24"/>
      <c r="CE134" s="24"/>
      <c r="CF134" s="24"/>
      <c r="CG134" s="24"/>
      <c r="CH134" s="24"/>
      <c r="CI134" s="24"/>
      <c r="CJ134" s="24"/>
      <c r="CK134" s="24"/>
      <c r="CL134" s="24"/>
      <c r="CM134" s="24"/>
      <c r="CN134" s="24"/>
      <c r="CO134" s="24"/>
      <c r="CP134" s="24"/>
      <c r="CQ134" s="24"/>
      <c r="CR134" s="24"/>
      <c r="CS134" s="24"/>
      <c r="CT134" s="24"/>
      <c r="CU134" s="24"/>
      <c r="CV134" s="24"/>
      <c r="CW134" s="24"/>
      <c r="CX134" s="24"/>
      <c r="CY134" s="24"/>
      <c r="CZ134" s="24"/>
      <c r="DA134" s="24"/>
      <c r="DB134" s="24"/>
      <c r="DC134" s="24"/>
      <c r="DD134" s="24"/>
      <c r="DE134" s="24"/>
      <c r="DF134" s="24"/>
      <c r="DG134" s="24"/>
      <c r="DH134" s="24"/>
    </row>
    <row r="135" spans="1:112" ht="12.75">
      <c r="A135" s="24"/>
      <c r="B135" s="24"/>
      <c r="C135" s="24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  <c r="Z135" s="24"/>
      <c r="AA135" s="24"/>
      <c r="AB135" s="24"/>
      <c r="AC135" s="24"/>
      <c r="AD135" s="24"/>
      <c r="AE135" s="24"/>
      <c r="AF135" s="24"/>
      <c r="AG135" s="24"/>
      <c r="AH135" s="24"/>
      <c r="AI135" s="24"/>
      <c r="AJ135" s="24"/>
      <c r="AK135" s="24"/>
      <c r="AL135" s="24"/>
      <c r="AM135" s="24"/>
      <c r="AN135" s="24"/>
      <c r="AO135" s="24"/>
      <c r="AP135" s="24"/>
      <c r="AQ135" s="24"/>
      <c r="AR135" s="24"/>
      <c r="AS135" s="24"/>
      <c r="AT135" s="24"/>
      <c r="AU135" s="24"/>
      <c r="AV135" s="24"/>
      <c r="AW135" s="24"/>
      <c r="AX135" s="24"/>
      <c r="AY135" s="24"/>
      <c r="AZ135" s="24"/>
      <c r="BA135" s="24"/>
      <c r="BB135" s="24"/>
      <c r="BC135" s="24"/>
      <c r="BD135" s="24"/>
      <c r="BE135" s="24"/>
      <c r="BF135" s="24"/>
      <c r="BG135" s="24"/>
      <c r="BH135" s="24"/>
      <c r="BI135" s="24"/>
      <c r="BJ135" s="24"/>
      <c r="BK135" s="24"/>
      <c r="BL135" s="24"/>
      <c r="BM135" s="24"/>
      <c r="BN135" s="24"/>
      <c r="BO135" s="24"/>
      <c r="BP135" s="24"/>
      <c r="BQ135" s="24"/>
      <c r="BR135" s="24"/>
      <c r="BS135" s="24"/>
      <c r="BT135" s="24"/>
      <c r="BU135" s="24"/>
      <c r="BV135" s="24"/>
      <c r="BW135" s="24"/>
      <c r="BX135" s="24"/>
      <c r="BY135" s="24"/>
      <c r="BZ135" s="24"/>
      <c r="CA135" s="24"/>
      <c r="CB135" s="24"/>
      <c r="CC135" s="24"/>
      <c r="CD135" s="24"/>
      <c r="CE135" s="24"/>
      <c r="CF135" s="24"/>
      <c r="CG135" s="24"/>
      <c r="CH135" s="24"/>
      <c r="CI135" s="24"/>
      <c r="CJ135" s="24"/>
      <c r="CK135" s="24"/>
      <c r="CL135" s="24"/>
      <c r="CM135" s="24"/>
      <c r="CN135" s="24"/>
      <c r="CO135" s="24"/>
      <c r="CP135" s="24"/>
      <c r="CQ135" s="24"/>
      <c r="CR135" s="24"/>
      <c r="CS135" s="24"/>
      <c r="CT135" s="24"/>
      <c r="CU135" s="24"/>
      <c r="CV135" s="24"/>
      <c r="CW135" s="24"/>
      <c r="CX135" s="24"/>
      <c r="CY135" s="24"/>
      <c r="CZ135" s="24"/>
      <c r="DA135" s="24"/>
      <c r="DB135" s="24"/>
      <c r="DC135" s="24"/>
      <c r="DD135" s="24"/>
      <c r="DE135" s="24"/>
      <c r="DF135" s="24"/>
      <c r="DG135" s="24"/>
      <c r="DH135" s="24"/>
    </row>
    <row r="136" spans="1:112" ht="12.75">
      <c r="A136" s="24"/>
      <c r="B136" s="24"/>
      <c r="C136" s="24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4"/>
      <c r="Z136" s="24"/>
      <c r="AA136" s="24"/>
      <c r="AB136" s="24"/>
      <c r="AC136" s="24"/>
      <c r="AD136" s="24"/>
      <c r="AE136" s="24"/>
      <c r="AF136" s="24"/>
      <c r="AG136" s="24"/>
      <c r="AH136" s="24"/>
      <c r="AI136" s="24"/>
      <c r="AJ136" s="24"/>
      <c r="AK136" s="24"/>
      <c r="AL136" s="24"/>
      <c r="AM136" s="24"/>
      <c r="AN136" s="24"/>
      <c r="AO136" s="24"/>
      <c r="AP136" s="24"/>
      <c r="AQ136" s="24"/>
      <c r="AR136" s="24"/>
      <c r="AS136" s="24"/>
      <c r="AT136" s="24"/>
      <c r="AU136" s="24"/>
      <c r="AV136" s="24"/>
      <c r="AW136" s="24"/>
      <c r="AX136" s="24"/>
      <c r="AY136" s="24"/>
      <c r="AZ136" s="24"/>
      <c r="BA136" s="24"/>
      <c r="BB136" s="24"/>
      <c r="BC136" s="24"/>
      <c r="BD136" s="24"/>
      <c r="BE136" s="24"/>
      <c r="BF136" s="24"/>
      <c r="BG136" s="24"/>
      <c r="BH136" s="24"/>
      <c r="BI136" s="24"/>
      <c r="BJ136" s="24"/>
      <c r="BK136" s="24"/>
      <c r="BL136" s="24"/>
      <c r="BM136" s="24"/>
      <c r="BN136" s="24"/>
      <c r="BO136" s="24"/>
      <c r="BP136" s="24"/>
      <c r="BQ136" s="24"/>
      <c r="BR136" s="24"/>
      <c r="BS136" s="24"/>
      <c r="BT136" s="24"/>
      <c r="BU136" s="24"/>
      <c r="BV136" s="24"/>
      <c r="BW136" s="24"/>
      <c r="BX136" s="24"/>
      <c r="BY136" s="24"/>
      <c r="BZ136" s="24"/>
      <c r="CA136" s="24"/>
      <c r="CB136" s="24"/>
      <c r="CC136" s="24"/>
      <c r="CD136" s="24"/>
      <c r="CE136" s="24"/>
      <c r="CF136" s="24"/>
      <c r="CG136" s="24"/>
      <c r="CH136" s="24"/>
      <c r="CI136" s="24"/>
      <c r="CJ136" s="24"/>
      <c r="CK136" s="24"/>
      <c r="CL136" s="24"/>
      <c r="CM136" s="24"/>
      <c r="CN136" s="24"/>
      <c r="CO136" s="24"/>
      <c r="CP136" s="24"/>
      <c r="CQ136" s="24"/>
      <c r="CR136" s="24"/>
      <c r="CS136" s="24"/>
      <c r="CT136" s="24"/>
      <c r="CU136" s="24"/>
      <c r="CV136" s="24"/>
      <c r="CW136" s="24"/>
      <c r="CX136" s="24"/>
      <c r="CY136" s="24"/>
      <c r="CZ136" s="24"/>
      <c r="DA136" s="24"/>
      <c r="DB136" s="24"/>
      <c r="DC136" s="24"/>
      <c r="DD136" s="24"/>
      <c r="DE136" s="24"/>
      <c r="DF136" s="24"/>
      <c r="DG136" s="24"/>
      <c r="DH136" s="24"/>
    </row>
    <row r="137" spans="1:112" ht="12.75">
      <c r="A137" s="24"/>
      <c r="B137" s="24"/>
      <c r="C137" s="24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  <c r="Y137" s="24"/>
      <c r="Z137" s="24"/>
      <c r="AA137" s="24"/>
      <c r="AB137" s="24"/>
      <c r="AC137" s="24"/>
      <c r="AD137" s="24"/>
      <c r="AE137" s="24"/>
      <c r="AF137" s="24"/>
      <c r="AG137" s="24"/>
      <c r="AH137" s="24"/>
      <c r="AI137" s="24"/>
      <c r="AJ137" s="24"/>
      <c r="AK137" s="24"/>
      <c r="AL137" s="24"/>
      <c r="AM137" s="24"/>
      <c r="AN137" s="24"/>
      <c r="AO137" s="24"/>
      <c r="AP137" s="24"/>
      <c r="AQ137" s="24"/>
      <c r="AR137" s="24"/>
      <c r="AS137" s="24"/>
      <c r="AT137" s="24"/>
      <c r="AU137" s="24"/>
      <c r="AV137" s="24"/>
      <c r="AW137" s="24"/>
      <c r="AX137" s="24"/>
      <c r="AY137" s="24"/>
      <c r="AZ137" s="24"/>
      <c r="BA137" s="24"/>
      <c r="BB137" s="24"/>
      <c r="BC137" s="24"/>
      <c r="BD137" s="24"/>
      <c r="BE137" s="24"/>
      <c r="BF137" s="24"/>
      <c r="BG137" s="24"/>
      <c r="BH137" s="24"/>
      <c r="BI137" s="24"/>
      <c r="BJ137" s="24"/>
      <c r="BK137" s="24"/>
      <c r="BL137" s="24"/>
      <c r="BM137" s="24"/>
      <c r="BN137" s="24"/>
      <c r="BO137" s="24"/>
      <c r="BP137" s="24"/>
      <c r="BQ137" s="24"/>
      <c r="BR137" s="24"/>
      <c r="BS137" s="24"/>
      <c r="BT137" s="24"/>
      <c r="BU137" s="24"/>
      <c r="BV137" s="24"/>
      <c r="BW137" s="24"/>
      <c r="BX137" s="24"/>
      <c r="BY137" s="24"/>
      <c r="BZ137" s="24"/>
      <c r="CA137" s="24"/>
      <c r="CB137" s="24"/>
      <c r="CC137" s="24"/>
      <c r="CD137" s="24"/>
      <c r="CE137" s="24"/>
      <c r="CF137" s="24"/>
      <c r="CG137" s="24"/>
      <c r="CH137" s="24"/>
      <c r="CI137" s="24"/>
      <c r="CJ137" s="24"/>
      <c r="CK137" s="24"/>
      <c r="CL137" s="24"/>
      <c r="CM137" s="24"/>
      <c r="CN137" s="24"/>
      <c r="CO137" s="24"/>
      <c r="CP137" s="24"/>
      <c r="CQ137" s="24"/>
      <c r="CR137" s="24"/>
      <c r="CS137" s="24"/>
      <c r="CT137" s="24"/>
      <c r="CU137" s="24"/>
      <c r="CV137" s="24"/>
      <c r="CW137" s="24"/>
      <c r="CX137" s="24"/>
      <c r="CY137" s="24"/>
      <c r="CZ137" s="24"/>
      <c r="DA137" s="24"/>
      <c r="DB137" s="24"/>
      <c r="DC137" s="24"/>
      <c r="DD137" s="24"/>
      <c r="DE137" s="24"/>
      <c r="DF137" s="24"/>
      <c r="DG137" s="24"/>
      <c r="DH137" s="24"/>
    </row>
    <row r="138" spans="1:112" ht="12.75">
      <c r="A138" s="24"/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  <c r="Z138" s="24"/>
      <c r="AA138" s="24"/>
      <c r="AB138" s="24"/>
      <c r="AC138" s="24"/>
      <c r="AD138" s="24"/>
      <c r="AE138" s="24"/>
      <c r="AF138" s="24"/>
      <c r="AG138" s="24"/>
      <c r="AH138" s="24"/>
      <c r="AI138" s="24"/>
      <c r="AJ138" s="24"/>
      <c r="AK138" s="24"/>
      <c r="AL138" s="24"/>
      <c r="AM138" s="24"/>
      <c r="AN138" s="24"/>
      <c r="AO138" s="24"/>
      <c r="AP138" s="24"/>
      <c r="AQ138" s="24"/>
      <c r="AR138" s="24"/>
      <c r="AS138" s="24"/>
      <c r="AT138" s="24"/>
      <c r="AU138" s="24"/>
      <c r="AV138" s="24"/>
      <c r="AW138" s="24"/>
      <c r="AX138" s="24"/>
      <c r="AY138" s="24"/>
      <c r="AZ138" s="24"/>
      <c r="BA138" s="24"/>
      <c r="BB138" s="24"/>
      <c r="BC138" s="24"/>
      <c r="BD138" s="24"/>
      <c r="BE138" s="24"/>
      <c r="BF138" s="24"/>
      <c r="BG138" s="24"/>
      <c r="BH138" s="24"/>
      <c r="BI138" s="24"/>
      <c r="BJ138" s="24"/>
      <c r="BK138" s="24"/>
      <c r="BL138" s="24"/>
      <c r="BM138" s="24"/>
      <c r="BN138" s="24"/>
      <c r="BO138" s="24"/>
      <c r="BP138" s="24"/>
      <c r="BQ138" s="24"/>
      <c r="BR138" s="24"/>
      <c r="BS138" s="24"/>
      <c r="BT138" s="24"/>
      <c r="BU138" s="24"/>
      <c r="BV138" s="24"/>
      <c r="BW138" s="24"/>
      <c r="BX138" s="24"/>
      <c r="BY138" s="24"/>
      <c r="BZ138" s="24"/>
      <c r="CA138" s="24"/>
      <c r="CB138" s="24"/>
      <c r="CC138" s="24"/>
      <c r="CD138" s="24"/>
      <c r="CE138" s="24"/>
      <c r="CF138" s="24"/>
      <c r="CG138" s="24"/>
      <c r="CH138" s="24"/>
      <c r="CI138" s="24"/>
      <c r="CJ138" s="24"/>
      <c r="CK138" s="24"/>
      <c r="CL138" s="24"/>
      <c r="CM138" s="24"/>
      <c r="CN138" s="24"/>
      <c r="CO138" s="24"/>
      <c r="CP138" s="24"/>
      <c r="CQ138" s="24"/>
      <c r="CR138" s="24"/>
      <c r="CS138" s="24"/>
      <c r="CT138" s="24"/>
      <c r="CU138" s="24"/>
      <c r="CV138" s="24"/>
      <c r="CW138" s="24"/>
      <c r="CX138" s="24"/>
      <c r="CY138" s="24"/>
      <c r="CZ138" s="24"/>
      <c r="DA138" s="24"/>
      <c r="DB138" s="24"/>
      <c r="DC138" s="24"/>
      <c r="DD138" s="24"/>
      <c r="DE138" s="24"/>
      <c r="DF138" s="24"/>
      <c r="DG138" s="24"/>
      <c r="DH138" s="24"/>
    </row>
    <row r="139" spans="1:112" ht="12.75">
      <c r="A139" s="24"/>
      <c r="B139" s="24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  <c r="AA139" s="24"/>
      <c r="AB139" s="24"/>
      <c r="AC139" s="24"/>
      <c r="AD139" s="24"/>
      <c r="AE139" s="24"/>
      <c r="AF139" s="24"/>
      <c r="AG139" s="24"/>
      <c r="AH139" s="24"/>
      <c r="AI139" s="24"/>
      <c r="AJ139" s="24"/>
      <c r="AK139" s="24"/>
      <c r="AL139" s="24"/>
      <c r="AM139" s="24"/>
      <c r="AN139" s="24"/>
      <c r="AO139" s="24"/>
      <c r="AP139" s="24"/>
      <c r="AQ139" s="24"/>
      <c r="AR139" s="24"/>
      <c r="AS139" s="24"/>
      <c r="AT139" s="24"/>
      <c r="AU139" s="24"/>
      <c r="AV139" s="24"/>
      <c r="AW139" s="24"/>
      <c r="AX139" s="24"/>
      <c r="AY139" s="24"/>
      <c r="AZ139" s="24"/>
      <c r="BA139" s="24"/>
      <c r="BB139" s="24"/>
      <c r="BC139" s="24"/>
      <c r="BD139" s="24"/>
      <c r="BE139" s="24"/>
      <c r="BF139" s="24"/>
      <c r="BG139" s="24"/>
      <c r="BH139" s="24"/>
      <c r="BI139" s="24"/>
      <c r="BJ139" s="24"/>
      <c r="BK139" s="24"/>
      <c r="BL139" s="24"/>
      <c r="BM139" s="24"/>
      <c r="BN139" s="24"/>
      <c r="BO139" s="24"/>
      <c r="BP139" s="24"/>
      <c r="BQ139" s="24"/>
      <c r="BR139" s="24"/>
      <c r="BS139" s="24"/>
      <c r="BT139" s="24"/>
      <c r="BU139" s="24"/>
      <c r="BV139" s="24"/>
      <c r="BW139" s="24"/>
      <c r="BX139" s="24"/>
      <c r="BY139" s="24"/>
      <c r="BZ139" s="24"/>
      <c r="CA139" s="24"/>
      <c r="CB139" s="24"/>
      <c r="CC139" s="24"/>
      <c r="CD139" s="24"/>
      <c r="CE139" s="24"/>
      <c r="CF139" s="24"/>
      <c r="CG139" s="24"/>
      <c r="CH139" s="24"/>
      <c r="CI139" s="24"/>
      <c r="CJ139" s="24"/>
      <c r="CK139" s="24"/>
      <c r="CL139" s="24"/>
      <c r="CM139" s="24"/>
      <c r="CN139" s="24"/>
      <c r="CO139" s="24"/>
      <c r="CP139" s="24"/>
      <c r="CQ139" s="24"/>
      <c r="CR139" s="24"/>
      <c r="CS139" s="24"/>
      <c r="CT139" s="24"/>
      <c r="CU139" s="24"/>
      <c r="CV139" s="24"/>
      <c r="CW139" s="24"/>
      <c r="CX139" s="24"/>
      <c r="CY139" s="24"/>
      <c r="CZ139" s="24"/>
      <c r="DA139" s="24"/>
      <c r="DB139" s="24"/>
      <c r="DC139" s="24"/>
      <c r="DD139" s="24"/>
      <c r="DE139" s="24"/>
      <c r="DF139" s="24"/>
      <c r="DG139" s="24"/>
      <c r="DH139" s="24"/>
    </row>
    <row r="140" spans="1:112" ht="12.75">
      <c r="A140" s="24"/>
      <c r="B140" s="24"/>
      <c r="C140" s="24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4"/>
      <c r="Z140" s="24"/>
      <c r="AA140" s="24"/>
      <c r="AB140" s="24"/>
      <c r="AC140" s="24"/>
      <c r="AD140" s="24"/>
      <c r="AE140" s="24"/>
      <c r="AF140" s="24"/>
      <c r="AG140" s="24"/>
      <c r="AH140" s="24"/>
      <c r="AI140" s="24"/>
      <c r="AJ140" s="24"/>
      <c r="AK140" s="24"/>
      <c r="AL140" s="24"/>
      <c r="AM140" s="24"/>
      <c r="AN140" s="24"/>
      <c r="AO140" s="24"/>
      <c r="AP140" s="24"/>
      <c r="AQ140" s="24"/>
      <c r="AR140" s="24"/>
      <c r="AS140" s="24"/>
      <c r="AT140" s="24"/>
      <c r="AU140" s="24"/>
      <c r="AV140" s="24"/>
      <c r="AW140" s="24"/>
      <c r="AX140" s="24"/>
      <c r="AY140" s="24"/>
      <c r="AZ140" s="24"/>
      <c r="BA140" s="24"/>
      <c r="BB140" s="24"/>
      <c r="BC140" s="24"/>
      <c r="BD140" s="24"/>
      <c r="BE140" s="24"/>
      <c r="BF140" s="24"/>
      <c r="BG140" s="24"/>
      <c r="BH140" s="24"/>
      <c r="BI140" s="24"/>
      <c r="BJ140" s="24"/>
      <c r="BK140" s="24"/>
      <c r="BL140" s="24"/>
      <c r="BM140" s="24"/>
      <c r="BN140" s="24"/>
      <c r="BO140" s="24"/>
      <c r="BP140" s="24"/>
      <c r="BQ140" s="24"/>
      <c r="BR140" s="24"/>
      <c r="BS140" s="24"/>
      <c r="BT140" s="24"/>
      <c r="BU140" s="24"/>
      <c r="BV140" s="24"/>
      <c r="BW140" s="24"/>
      <c r="BX140" s="24"/>
      <c r="BY140" s="24"/>
      <c r="BZ140" s="24"/>
      <c r="CA140" s="24"/>
      <c r="CB140" s="24"/>
      <c r="CC140" s="24"/>
      <c r="CD140" s="24"/>
      <c r="CE140" s="24"/>
      <c r="CF140" s="24"/>
      <c r="CG140" s="24"/>
      <c r="CH140" s="24"/>
      <c r="CI140" s="24"/>
      <c r="CJ140" s="24"/>
      <c r="CK140" s="24"/>
      <c r="CL140" s="24"/>
      <c r="CM140" s="24"/>
      <c r="CN140" s="24"/>
      <c r="CO140" s="24"/>
      <c r="CP140" s="24"/>
      <c r="CQ140" s="24"/>
      <c r="CR140" s="24"/>
      <c r="CS140" s="24"/>
      <c r="CT140" s="24"/>
      <c r="CU140" s="24"/>
      <c r="CV140" s="24"/>
      <c r="CW140" s="24"/>
      <c r="CX140" s="24"/>
      <c r="CY140" s="24"/>
      <c r="CZ140" s="24"/>
      <c r="DA140" s="24"/>
      <c r="DB140" s="24"/>
      <c r="DC140" s="24"/>
      <c r="DD140" s="24"/>
      <c r="DE140" s="24"/>
      <c r="DF140" s="24"/>
      <c r="DG140" s="24"/>
      <c r="DH140" s="24"/>
    </row>
    <row r="141" spans="1:112" ht="12.75">
      <c r="A141" s="24"/>
      <c r="B141" s="24"/>
      <c r="C141" s="24"/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  <c r="Y141" s="24"/>
      <c r="Z141" s="24"/>
      <c r="AA141" s="24"/>
      <c r="AB141" s="24"/>
      <c r="AC141" s="24"/>
      <c r="AD141" s="24"/>
      <c r="AE141" s="24"/>
      <c r="AF141" s="24"/>
      <c r="AG141" s="24"/>
      <c r="AH141" s="24"/>
      <c r="AI141" s="24"/>
      <c r="AJ141" s="24"/>
      <c r="AK141" s="24"/>
      <c r="AL141" s="24"/>
      <c r="AM141" s="24"/>
      <c r="AN141" s="24"/>
      <c r="AO141" s="24"/>
      <c r="AP141" s="24"/>
      <c r="AQ141" s="24"/>
      <c r="AR141" s="24"/>
      <c r="AS141" s="24"/>
      <c r="AT141" s="24"/>
      <c r="AU141" s="24"/>
      <c r="AV141" s="24"/>
      <c r="AW141" s="24"/>
      <c r="AX141" s="24"/>
      <c r="AY141" s="24"/>
      <c r="AZ141" s="24"/>
      <c r="BA141" s="24"/>
      <c r="BB141" s="24"/>
      <c r="BC141" s="24"/>
      <c r="BD141" s="24"/>
      <c r="BE141" s="24"/>
      <c r="BF141" s="24"/>
      <c r="BG141" s="24"/>
      <c r="BH141" s="24"/>
      <c r="BI141" s="24"/>
      <c r="BJ141" s="24"/>
      <c r="BK141" s="24"/>
      <c r="BL141" s="24"/>
      <c r="BM141" s="24"/>
      <c r="BN141" s="24"/>
      <c r="BO141" s="24"/>
      <c r="BP141" s="24"/>
      <c r="BQ141" s="24"/>
      <c r="BR141" s="24"/>
      <c r="BS141" s="24"/>
      <c r="BT141" s="24"/>
      <c r="BU141" s="24"/>
      <c r="BV141" s="24"/>
      <c r="BW141" s="24"/>
      <c r="BX141" s="24"/>
      <c r="BY141" s="24"/>
      <c r="BZ141" s="24"/>
      <c r="CA141" s="24"/>
      <c r="CB141" s="24"/>
      <c r="CC141" s="24"/>
      <c r="CD141" s="24"/>
      <c r="CE141" s="24"/>
      <c r="CF141" s="24"/>
      <c r="CG141" s="24"/>
      <c r="CH141" s="24"/>
      <c r="CI141" s="24"/>
      <c r="CJ141" s="24"/>
      <c r="CK141" s="24"/>
      <c r="CL141" s="24"/>
      <c r="CM141" s="24"/>
      <c r="CN141" s="24"/>
      <c r="CO141" s="24"/>
      <c r="CP141" s="24"/>
      <c r="CQ141" s="24"/>
      <c r="CR141" s="24"/>
      <c r="CS141" s="24"/>
      <c r="CT141" s="24"/>
      <c r="CU141" s="24"/>
      <c r="CV141" s="24"/>
      <c r="CW141" s="24"/>
      <c r="CX141" s="24"/>
      <c r="CY141" s="24"/>
      <c r="CZ141" s="24"/>
      <c r="DA141" s="24"/>
      <c r="DB141" s="24"/>
      <c r="DC141" s="24"/>
      <c r="DD141" s="24"/>
      <c r="DE141" s="24"/>
      <c r="DF141" s="24"/>
      <c r="DG141" s="24"/>
      <c r="DH141" s="24"/>
    </row>
    <row r="142" spans="1:112" ht="12.75">
      <c r="A142" s="24"/>
      <c r="B142" s="24"/>
      <c r="C142" s="24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  <c r="Y142" s="24"/>
      <c r="Z142" s="24"/>
      <c r="AA142" s="24"/>
      <c r="AB142" s="24"/>
      <c r="AC142" s="24"/>
      <c r="AD142" s="24"/>
      <c r="AE142" s="24"/>
      <c r="AF142" s="24"/>
      <c r="AG142" s="24"/>
      <c r="AH142" s="24"/>
      <c r="AI142" s="24"/>
      <c r="AJ142" s="24"/>
      <c r="AK142" s="24"/>
      <c r="AL142" s="24"/>
      <c r="AM142" s="24"/>
      <c r="AN142" s="24"/>
      <c r="AO142" s="24"/>
      <c r="AP142" s="24"/>
      <c r="AQ142" s="24"/>
      <c r="AR142" s="24"/>
      <c r="AS142" s="24"/>
      <c r="AT142" s="24"/>
      <c r="AU142" s="24"/>
      <c r="AV142" s="24"/>
      <c r="AW142" s="24"/>
      <c r="AX142" s="24"/>
      <c r="AY142" s="24"/>
      <c r="AZ142" s="24"/>
      <c r="BA142" s="24"/>
      <c r="BB142" s="24"/>
      <c r="BC142" s="24"/>
      <c r="BD142" s="24"/>
      <c r="BE142" s="24"/>
      <c r="BF142" s="24"/>
      <c r="BG142" s="24"/>
      <c r="BH142" s="24"/>
      <c r="BI142" s="24"/>
      <c r="BJ142" s="24"/>
      <c r="BK142" s="24"/>
      <c r="BL142" s="24"/>
      <c r="BM142" s="24"/>
      <c r="BN142" s="24"/>
      <c r="BO142" s="24"/>
      <c r="BP142" s="24"/>
      <c r="BQ142" s="24"/>
      <c r="BR142" s="24"/>
      <c r="BS142" s="24"/>
      <c r="BT142" s="24"/>
      <c r="BU142" s="24"/>
      <c r="BV142" s="24"/>
      <c r="BW142" s="24"/>
      <c r="BX142" s="24"/>
      <c r="BY142" s="24"/>
      <c r="BZ142" s="24"/>
      <c r="CA142" s="24"/>
      <c r="CB142" s="24"/>
      <c r="CC142" s="24"/>
      <c r="CD142" s="24"/>
      <c r="CE142" s="24"/>
      <c r="CF142" s="24"/>
      <c r="CG142" s="24"/>
      <c r="CH142" s="24"/>
      <c r="CI142" s="24"/>
      <c r="CJ142" s="24"/>
      <c r="CK142" s="24"/>
      <c r="CL142" s="24"/>
      <c r="CM142" s="24"/>
      <c r="CN142" s="24"/>
      <c r="CO142" s="24"/>
      <c r="CP142" s="24"/>
      <c r="CQ142" s="24"/>
      <c r="CR142" s="24"/>
      <c r="CS142" s="24"/>
      <c r="CT142" s="24"/>
      <c r="CU142" s="24"/>
      <c r="CV142" s="24"/>
      <c r="CW142" s="24"/>
      <c r="CX142" s="24"/>
      <c r="CY142" s="24"/>
      <c r="CZ142" s="24"/>
      <c r="DA142" s="24"/>
      <c r="DB142" s="24"/>
      <c r="DC142" s="24"/>
      <c r="DD142" s="24"/>
      <c r="DE142" s="24"/>
      <c r="DF142" s="24"/>
      <c r="DG142" s="24"/>
      <c r="DH142" s="24"/>
    </row>
    <row r="143" spans="1:112" ht="12.75">
      <c r="A143" s="24"/>
      <c r="B143" s="24"/>
      <c r="C143" s="24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4"/>
      <c r="Z143" s="24"/>
      <c r="AA143" s="24"/>
      <c r="AB143" s="24"/>
      <c r="AC143" s="24"/>
      <c r="AD143" s="24"/>
      <c r="AE143" s="24"/>
      <c r="AF143" s="24"/>
      <c r="AG143" s="24"/>
      <c r="AH143" s="24"/>
      <c r="AI143" s="24"/>
      <c r="AJ143" s="24"/>
      <c r="AK143" s="24"/>
      <c r="AL143" s="24"/>
      <c r="AM143" s="24"/>
      <c r="AN143" s="24"/>
      <c r="AO143" s="24"/>
      <c r="AP143" s="24"/>
      <c r="AQ143" s="24"/>
      <c r="AR143" s="24"/>
      <c r="AS143" s="24"/>
      <c r="AT143" s="24"/>
      <c r="AU143" s="24"/>
      <c r="AV143" s="24"/>
      <c r="AW143" s="24"/>
      <c r="AX143" s="24"/>
      <c r="AY143" s="24"/>
      <c r="AZ143" s="24"/>
      <c r="BA143" s="24"/>
      <c r="BB143" s="24"/>
      <c r="BC143" s="24"/>
      <c r="BD143" s="24"/>
      <c r="BE143" s="24"/>
      <c r="BF143" s="24"/>
      <c r="BG143" s="24"/>
      <c r="BH143" s="24"/>
      <c r="BI143" s="24"/>
      <c r="BJ143" s="24"/>
      <c r="BK143" s="24"/>
      <c r="BL143" s="24"/>
      <c r="BM143" s="24"/>
      <c r="BN143" s="24"/>
      <c r="BO143" s="24"/>
      <c r="BP143" s="24"/>
      <c r="BQ143" s="24"/>
      <c r="BR143" s="24"/>
      <c r="BS143" s="24"/>
      <c r="BT143" s="24"/>
      <c r="BU143" s="24"/>
      <c r="BV143" s="24"/>
      <c r="BW143" s="24"/>
      <c r="BX143" s="24"/>
      <c r="BY143" s="24"/>
      <c r="BZ143" s="24"/>
      <c r="CA143" s="24"/>
      <c r="CB143" s="24"/>
      <c r="CC143" s="24"/>
      <c r="CD143" s="24"/>
      <c r="CE143" s="24"/>
      <c r="CF143" s="24"/>
      <c r="CG143" s="24"/>
      <c r="CH143" s="24"/>
      <c r="CI143" s="24"/>
      <c r="CJ143" s="24"/>
      <c r="CK143" s="24"/>
      <c r="CL143" s="24"/>
      <c r="CM143" s="24"/>
      <c r="CN143" s="24"/>
      <c r="CO143" s="24"/>
      <c r="CP143" s="24"/>
      <c r="CQ143" s="24"/>
      <c r="CR143" s="24"/>
      <c r="CS143" s="24"/>
      <c r="CT143" s="24"/>
      <c r="CU143" s="24"/>
      <c r="CV143" s="24"/>
      <c r="CW143" s="24"/>
      <c r="CX143" s="24"/>
      <c r="CY143" s="24"/>
      <c r="CZ143" s="24"/>
      <c r="DA143" s="24"/>
      <c r="DB143" s="24"/>
      <c r="DC143" s="24"/>
      <c r="DD143" s="24"/>
      <c r="DE143" s="24"/>
      <c r="DF143" s="24"/>
      <c r="DG143" s="24"/>
      <c r="DH143" s="24"/>
    </row>
    <row r="144" spans="1:112" ht="12.75">
      <c r="A144" s="24"/>
      <c r="B144" s="24"/>
      <c r="C144" s="24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24"/>
      <c r="Y144" s="24"/>
      <c r="Z144" s="24"/>
      <c r="AA144" s="24"/>
      <c r="AB144" s="24"/>
      <c r="AC144" s="24"/>
      <c r="AD144" s="24"/>
      <c r="AE144" s="24"/>
      <c r="AF144" s="24"/>
      <c r="AG144" s="24"/>
      <c r="AH144" s="24"/>
      <c r="AI144" s="24"/>
      <c r="AJ144" s="24"/>
      <c r="AK144" s="24"/>
      <c r="AL144" s="24"/>
      <c r="AM144" s="24"/>
      <c r="AN144" s="24"/>
      <c r="AO144" s="24"/>
      <c r="AP144" s="24"/>
      <c r="AQ144" s="24"/>
      <c r="AR144" s="24"/>
      <c r="AS144" s="24"/>
      <c r="AT144" s="24"/>
      <c r="AU144" s="24"/>
      <c r="AV144" s="24"/>
      <c r="AW144" s="24"/>
      <c r="AX144" s="24"/>
      <c r="AY144" s="24"/>
      <c r="AZ144" s="24"/>
      <c r="BA144" s="24"/>
      <c r="BB144" s="24"/>
      <c r="BC144" s="24"/>
      <c r="BD144" s="24"/>
      <c r="BE144" s="24"/>
      <c r="BF144" s="24"/>
      <c r="BG144" s="24"/>
      <c r="BH144" s="24"/>
      <c r="BI144" s="24"/>
      <c r="BJ144" s="24"/>
      <c r="BK144" s="24"/>
      <c r="BL144" s="24"/>
      <c r="BM144" s="24"/>
      <c r="BN144" s="24"/>
      <c r="BO144" s="24"/>
      <c r="BP144" s="24"/>
      <c r="BQ144" s="24"/>
      <c r="BR144" s="24"/>
      <c r="BS144" s="24"/>
      <c r="BT144" s="24"/>
      <c r="BU144" s="24"/>
      <c r="BV144" s="24"/>
      <c r="BW144" s="24"/>
      <c r="BX144" s="24"/>
      <c r="BY144" s="24"/>
      <c r="BZ144" s="24"/>
      <c r="CA144" s="24"/>
      <c r="CB144" s="24"/>
      <c r="CC144" s="24"/>
      <c r="CD144" s="24"/>
      <c r="CE144" s="24"/>
      <c r="CF144" s="24"/>
      <c r="CG144" s="24"/>
      <c r="CH144" s="24"/>
      <c r="CI144" s="24"/>
      <c r="CJ144" s="24"/>
      <c r="CK144" s="24"/>
      <c r="CL144" s="24"/>
      <c r="CM144" s="24"/>
      <c r="CN144" s="24"/>
      <c r="CO144" s="24"/>
      <c r="CP144" s="24"/>
      <c r="CQ144" s="24"/>
      <c r="CR144" s="24"/>
      <c r="CS144" s="24"/>
      <c r="CT144" s="24"/>
      <c r="CU144" s="24"/>
      <c r="CV144" s="24"/>
      <c r="CW144" s="24"/>
      <c r="CX144" s="24"/>
      <c r="CY144" s="24"/>
      <c r="CZ144" s="24"/>
      <c r="DA144" s="24"/>
      <c r="DB144" s="24"/>
      <c r="DC144" s="24"/>
      <c r="DD144" s="24"/>
      <c r="DE144" s="24"/>
      <c r="DF144" s="24"/>
      <c r="DG144" s="24"/>
      <c r="DH144" s="24"/>
    </row>
    <row r="145" spans="1:112" ht="12.75">
      <c r="A145" s="24"/>
      <c r="B145" s="24"/>
      <c r="C145" s="24"/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24"/>
      <c r="Y145" s="24"/>
      <c r="Z145" s="24"/>
      <c r="AA145" s="24"/>
      <c r="AB145" s="24"/>
      <c r="AC145" s="24"/>
      <c r="AD145" s="24"/>
      <c r="AE145" s="24"/>
      <c r="AF145" s="24"/>
      <c r="AG145" s="24"/>
      <c r="AH145" s="24"/>
      <c r="AI145" s="24"/>
      <c r="AJ145" s="24"/>
      <c r="AK145" s="24"/>
      <c r="AL145" s="24"/>
      <c r="AM145" s="24"/>
      <c r="AN145" s="24"/>
      <c r="AO145" s="24"/>
      <c r="AP145" s="24"/>
      <c r="AQ145" s="24"/>
      <c r="AR145" s="24"/>
      <c r="AS145" s="24"/>
      <c r="AT145" s="24"/>
      <c r="AU145" s="24"/>
      <c r="AV145" s="24"/>
      <c r="AW145" s="24"/>
      <c r="AX145" s="24"/>
      <c r="AY145" s="24"/>
      <c r="AZ145" s="24"/>
      <c r="BA145" s="24"/>
      <c r="BB145" s="24"/>
      <c r="BC145" s="24"/>
      <c r="BD145" s="24"/>
      <c r="BE145" s="24"/>
      <c r="BF145" s="24"/>
      <c r="BG145" s="24"/>
      <c r="BH145" s="24"/>
      <c r="BI145" s="24"/>
      <c r="BJ145" s="24"/>
      <c r="BK145" s="24"/>
      <c r="BL145" s="24"/>
      <c r="BM145" s="24"/>
      <c r="BN145" s="24"/>
      <c r="BO145" s="24"/>
      <c r="BP145" s="24"/>
      <c r="BQ145" s="24"/>
      <c r="BR145" s="24"/>
      <c r="BS145" s="24"/>
      <c r="BT145" s="24"/>
      <c r="BU145" s="24"/>
      <c r="BV145" s="24"/>
      <c r="BW145" s="24"/>
      <c r="BX145" s="24"/>
      <c r="BY145" s="24"/>
      <c r="BZ145" s="24"/>
      <c r="CA145" s="24"/>
      <c r="CB145" s="24"/>
      <c r="CC145" s="24"/>
      <c r="CD145" s="24"/>
      <c r="CE145" s="24"/>
      <c r="CF145" s="24"/>
      <c r="CG145" s="24"/>
      <c r="CH145" s="24"/>
      <c r="CI145" s="24"/>
      <c r="CJ145" s="24"/>
      <c r="CK145" s="24"/>
      <c r="CL145" s="24"/>
      <c r="CM145" s="24"/>
      <c r="CN145" s="24"/>
      <c r="CO145" s="24"/>
      <c r="CP145" s="24"/>
      <c r="CQ145" s="24"/>
      <c r="CR145" s="24"/>
      <c r="CS145" s="24"/>
      <c r="CT145" s="24"/>
      <c r="CU145" s="24"/>
      <c r="CV145" s="24"/>
      <c r="CW145" s="24"/>
      <c r="CX145" s="24"/>
      <c r="CY145" s="24"/>
      <c r="CZ145" s="24"/>
      <c r="DA145" s="24"/>
      <c r="DB145" s="24"/>
      <c r="DC145" s="24"/>
      <c r="DD145" s="24"/>
      <c r="DE145" s="24"/>
      <c r="DF145" s="24"/>
      <c r="DG145" s="24"/>
      <c r="DH145" s="24"/>
    </row>
    <row r="146" spans="1:112" ht="12.75">
      <c r="A146" s="24"/>
      <c r="B146" s="24"/>
      <c r="C146" s="24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24"/>
      <c r="Y146" s="24"/>
      <c r="Z146" s="24"/>
      <c r="AA146" s="24"/>
      <c r="AB146" s="24"/>
      <c r="AC146" s="24"/>
      <c r="AD146" s="24"/>
      <c r="AE146" s="24"/>
      <c r="AF146" s="24"/>
      <c r="AG146" s="24"/>
      <c r="AH146" s="24"/>
      <c r="AI146" s="24"/>
      <c r="AJ146" s="24"/>
      <c r="AK146" s="24"/>
      <c r="AL146" s="24"/>
      <c r="AM146" s="24"/>
      <c r="AN146" s="24"/>
      <c r="AO146" s="24"/>
      <c r="AP146" s="24"/>
      <c r="AQ146" s="24"/>
      <c r="AR146" s="24"/>
      <c r="AS146" s="24"/>
      <c r="AT146" s="24"/>
      <c r="AU146" s="24"/>
      <c r="AV146" s="24"/>
      <c r="AW146" s="24"/>
      <c r="AX146" s="24"/>
      <c r="AY146" s="24"/>
      <c r="AZ146" s="24"/>
      <c r="BA146" s="24"/>
      <c r="BB146" s="24"/>
      <c r="BC146" s="24"/>
      <c r="BD146" s="24"/>
      <c r="BE146" s="24"/>
      <c r="BF146" s="24"/>
      <c r="BG146" s="24"/>
      <c r="BH146" s="24"/>
      <c r="BI146" s="24"/>
      <c r="BJ146" s="24"/>
      <c r="BK146" s="24"/>
      <c r="BL146" s="24"/>
      <c r="BM146" s="24"/>
      <c r="BN146" s="24"/>
      <c r="BO146" s="24"/>
      <c r="BP146" s="24"/>
      <c r="BQ146" s="24"/>
      <c r="BR146" s="24"/>
      <c r="BS146" s="24"/>
      <c r="BT146" s="24"/>
      <c r="BU146" s="24"/>
      <c r="BV146" s="24"/>
      <c r="BW146" s="24"/>
      <c r="BX146" s="24"/>
      <c r="BY146" s="24"/>
      <c r="BZ146" s="24"/>
      <c r="CA146" s="24"/>
      <c r="CB146" s="24"/>
      <c r="CC146" s="24"/>
      <c r="CD146" s="24"/>
      <c r="CE146" s="24"/>
      <c r="CF146" s="24"/>
      <c r="CG146" s="24"/>
      <c r="CH146" s="24"/>
      <c r="CI146" s="24"/>
      <c r="CJ146" s="24"/>
      <c r="CK146" s="24"/>
      <c r="CL146" s="24"/>
      <c r="CM146" s="24"/>
      <c r="CN146" s="24"/>
      <c r="CO146" s="24"/>
      <c r="CP146" s="24"/>
      <c r="CQ146" s="24"/>
      <c r="CR146" s="24"/>
      <c r="CS146" s="24"/>
      <c r="CT146" s="24"/>
      <c r="CU146" s="24"/>
      <c r="CV146" s="24"/>
      <c r="CW146" s="24"/>
      <c r="CX146" s="24"/>
      <c r="CY146" s="24"/>
      <c r="CZ146" s="24"/>
      <c r="DA146" s="24"/>
      <c r="DB146" s="24"/>
      <c r="DC146" s="24"/>
      <c r="DD146" s="24"/>
      <c r="DE146" s="24"/>
      <c r="DF146" s="24"/>
      <c r="DG146" s="24"/>
      <c r="DH146" s="24"/>
    </row>
  </sheetData>
  <sheetProtection/>
  <printOptions/>
  <pageMargins left="0.1968503937007874" right="0.1968503937007874" top="0.3937007874015748" bottom="0.3937007874015748" header="0.5118110236220472" footer="0.5118110236220472"/>
  <pageSetup horizontalDpi="120" verticalDpi="120" orientation="portrait" paperSize="8" r:id="rId1"/>
  <headerFooter alignWithMargins="0">
    <oddHeader>&amp;C&amp;A</oddHeader>
    <oddFooter>&amp;CСтр.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ABEFF1"/>
  </sheetPr>
  <dimension ref="A1:U21"/>
  <sheetViews>
    <sheetView showZeros="0" zoomScalePageLayoutView="0" workbookViewId="0" topLeftCell="A1">
      <selection activeCell="F10" sqref="F10"/>
    </sheetView>
  </sheetViews>
  <sheetFormatPr defaultColWidth="9.00390625" defaultRowHeight="12.75"/>
  <cols>
    <col min="1" max="1" width="4.00390625" style="0" customWidth="1"/>
    <col min="2" max="2" width="23.75390625" style="0" customWidth="1"/>
    <col min="3" max="3" width="18.00390625" style="0" customWidth="1"/>
    <col min="4" max="4" width="16.875" style="0" customWidth="1"/>
    <col min="5" max="5" width="6.00390625" style="0" customWidth="1"/>
    <col min="6" max="6" width="4.75390625" style="0" customWidth="1"/>
    <col min="7" max="11" width="3.75390625" style="218" customWidth="1"/>
    <col min="12" max="14" width="5.25390625" style="0" customWidth="1"/>
    <col min="15" max="15" width="6.00390625" style="0" customWidth="1"/>
    <col min="16" max="16" width="6.125" style="0" customWidth="1"/>
    <col min="17" max="17" width="4.625" style="0" customWidth="1"/>
    <col min="18" max="18" width="3.875" style="0" customWidth="1"/>
    <col min="19" max="20" width="6.625" style="0" customWidth="1"/>
    <col min="21" max="21" width="5.875" style="0" customWidth="1"/>
  </cols>
  <sheetData>
    <row r="1" spans="2:13" ht="15.75">
      <c r="B1" s="1" t="s">
        <v>8</v>
      </c>
      <c r="C1" s="1"/>
      <c r="D1" s="1"/>
      <c r="J1"/>
      <c r="K1"/>
      <c r="M1" s="200" t="s">
        <v>9</v>
      </c>
    </row>
    <row r="2" spans="1:18" ht="15.75">
      <c r="A2" t="s">
        <v>144</v>
      </c>
      <c r="K2"/>
      <c r="M2" s="1" t="s">
        <v>11</v>
      </c>
      <c r="R2" s="2" t="e">
        <f>#REF!</f>
        <v>#REF!</v>
      </c>
    </row>
    <row r="3" spans="2:11" ht="12.75">
      <c r="B3" s="198">
        <f ca="1">TODAY()</f>
        <v>43243</v>
      </c>
      <c r="C3" s="198"/>
      <c r="D3" s="15"/>
      <c r="J3"/>
      <c r="K3"/>
    </row>
    <row r="4" spans="10:14" ht="15.75">
      <c r="J4"/>
      <c r="K4"/>
      <c r="N4" s="200" t="str">
        <f>ЕК600!U4</f>
        <v>Лично-командное Первенство Тверской области по судомодельному </v>
      </c>
    </row>
    <row r="5" spans="10:14" ht="15.75">
      <c r="J5"/>
      <c r="K5"/>
      <c r="L5" s="4"/>
      <c r="N5" s="199" t="str">
        <f>ЕК600!U5</f>
        <v>спорту среди школьников.</v>
      </c>
    </row>
    <row r="6" spans="1:7" ht="13.5" thickBot="1">
      <c r="A6" s="19"/>
      <c r="B6" s="197">
        <f ca="1">TODAY()</f>
        <v>43243</v>
      </c>
      <c r="C6" s="197"/>
      <c r="D6" s="19"/>
      <c r="E6" s="19"/>
      <c r="F6" s="202" t="s">
        <v>14</v>
      </c>
      <c r="G6" s="19" t="str">
        <f>'F1-Е'!$G$8</f>
        <v>Тверь</v>
      </c>
    </row>
    <row r="7" spans="1:21" ht="23.25" customHeight="1" thickTop="1">
      <c r="A7" s="318" t="s">
        <v>171</v>
      </c>
      <c r="B7" s="321" t="s">
        <v>101</v>
      </c>
      <c r="C7" s="321" t="s">
        <v>6</v>
      </c>
      <c r="D7" s="321" t="s">
        <v>2</v>
      </c>
      <c r="E7" s="318" t="s">
        <v>172</v>
      </c>
      <c r="F7" s="356" t="s">
        <v>173</v>
      </c>
      <c r="G7" s="353" t="s">
        <v>153</v>
      </c>
      <c r="H7" s="354"/>
      <c r="I7" s="354"/>
      <c r="J7" s="354"/>
      <c r="K7" s="355"/>
      <c r="L7" s="353" t="s">
        <v>175</v>
      </c>
      <c r="M7" s="354"/>
      <c r="N7" s="355"/>
      <c r="O7" s="364" t="s">
        <v>174</v>
      </c>
      <c r="P7" s="317" t="s">
        <v>77</v>
      </c>
      <c r="Q7" s="305" t="s">
        <v>159</v>
      </c>
      <c r="R7" s="317" t="s">
        <v>160</v>
      </c>
      <c r="S7" s="317" t="s">
        <v>161</v>
      </c>
      <c r="T7" s="317" t="s">
        <v>176</v>
      </c>
      <c r="U7" s="317" t="s">
        <v>177</v>
      </c>
    </row>
    <row r="8" spans="1:21" ht="90.75" customHeight="1">
      <c r="A8" s="319"/>
      <c r="B8" s="322"/>
      <c r="C8" s="322"/>
      <c r="D8" s="322"/>
      <c r="E8" s="319"/>
      <c r="F8" s="357"/>
      <c r="G8" s="365" t="s">
        <v>136</v>
      </c>
      <c r="H8" s="368" t="s">
        <v>154</v>
      </c>
      <c r="I8" s="368" t="s">
        <v>138</v>
      </c>
      <c r="J8" s="366" t="s">
        <v>139</v>
      </c>
      <c r="K8" s="359" t="s">
        <v>155</v>
      </c>
      <c r="L8" s="361" t="s">
        <v>54</v>
      </c>
      <c r="M8" s="362"/>
      <c r="N8" s="363"/>
      <c r="O8" s="311"/>
      <c r="P8" s="313"/>
      <c r="Q8" s="306"/>
      <c r="R8" s="313"/>
      <c r="S8" s="313"/>
      <c r="T8" s="313"/>
      <c r="U8" s="313"/>
    </row>
    <row r="9" spans="1:21" ht="13.5" thickBot="1">
      <c r="A9" s="320"/>
      <c r="B9" s="323"/>
      <c r="C9" s="323"/>
      <c r="D9" s="323"/>
      <c r="E9" s="320"/>
      <c r="F9" s="358"/>
      <c r="G9" s="326"/>
      <c r="H9" s="307"/>
      <c r="I9" s="307"/>
      <c r="J9" s="367"/>
      <c r="K9" s="360"/>
      <c r="L9" s="227">
        <v>1</v>
      </c>
      <c r="M9" s="196">
        <v>2</v>
      </c>
      <c r="N9" s="228">
        <v>3</v>
      </c>
      <c r="O9" s="312"/>
      <c r="P9" s="314"/>
      <c r="Q9" s="307"/>
      <c r="R9" s="314"/>
      <c r="S9" s="314"/>
      <c r="T9" s="314"/>
      <c r="U9" s="314"/>
    </row>
    <row r="10" spans="1:21" ht="13.5" thickTop="1">
      <c r="A10" s="149">
        <v>1</v>
      </c>
      <c r="B10" s="184" t="str">
        <f>IF(ISERROR(VLOOKUP($A10,#REF!,7,FALSE))=TRUE," ",VLOOKUP($A10,#REF!,7,FALSE))</f>
        <v> </v>
      </c>
      <c r="C10" s="184" t="str">
        <f>IF(ISERROR(VLOOKUP($B10,#REF!,2,FALSE))=TRUE," ",IF(VLOOKUP($B10,#REF!,3,FALSE)=0,"б/р",VLOOKUP($B10,#REF!,2,FALSE)))</f>
        <v> </v>
      </c>
      <c r="D10" s="184" t="str">
        <f>IF(ISERROR(VLOOKUP($B10,#REF!,11,FALSE))=TRUE," ",VLOOKUP($B10,#REF!,11,FALSE))</f>
        <v> </v>
      </c>
      <c r="E10" s="149" t="str">
        <f>IF(ISERROR(VLOOKUP($B10,#REF!,3,FALSE))=TRUE," ",VLOOKUP($B10,#REF!,3,FALSE))</f>
        <v> </v>
      </c>
      <c r="F10" s="114"/>
      <c r="G10" s="224">
        <f>IF(ISERROR(VLOOKUP($A10,'СтендF2-C'!$A$7:$Y$28,22,FALSE))=TRUE,0,VLOOKUP($A10,'СтендF2-C'!$A$7:$Y$28,22,FALSE))</f>
        <v>0</v>
      </c>
      <c r="H10" s="183">
        <f>IF(ISERROR(VLOOKUP($A10,'СтендF2-C'!$A$7:$Y$28,23,FALSE))=TRUE,0,VLOOKUP($A10,'СтендF2-C'!$A$7:$Y$28,23,FALSE))</f>
        <v>0</v>
      </c>
      <c r="I10" s="183">
        <f>IF(ISERROR(VLOOKUP($A10,'СтендF2-C'!$A$7:$Y$28,24,FALSE))=TRUE,0,VLOOKUP($A10,'СтендF2-C'!$A$7:$Y$28,24,FALSE))</f>
        <v>0</v>
      </c>
      <c r="J10" s="225">
        <f>IF(ISERROR(VLOOKUP($A10,'СтендF2-C'!$A$7:$Y$28,25,FALSE))=TRUE,0,VLOOKUP($A10,'СтендF2-C'!$A$7:$Y$28,25,FALSE))</f>
        <v>0</v>
      </c>
      <c r="K10" s="226">
        <f>SUM(G10:J10)</f>
        <v>0</v>
      </c>
      <c r="L10" s="203">
        <f>'F2-C-Старт'!E32</f>
        <v>0</v>
      </c>
      <c r="M10" s="149">
        <f>'F2-C-Старт'!F32</f>
        <v>0</v>
      </c>
      <c r="N10" s="115">
        <f>'F2-C-Старт'!G32</f>
        <v>0</v>
      </c>
      <c r="O10" s="117">
        <f>SUM(L10+M10+N10)/3</f>
        <v>0</v>
      </c>
      <c r="P10" s="149">
        <f>SUM(K10+O10)</f>
        <v>0</v>
      </c>
      <c r="Q10" s="149"/>
      <c r="R10" s="149">
        <f>IF(ISERROR(VLOOKUP($B10,#REF!,14,FALSE))=TRUE,0,IF(VLOOKUP($B10,#REF!,14,FALSE)&gt;1,VLOOKUP($B10,#REF!,14,FALSE),0))</f>
        <v>0</v>
      </c>
      <c r="S10" s="149">
        <f>IF(R10="л",0,P10)</f>
        <v>0</v>
      </c>
      <c r="T10" s="149">
        <f>IF(ISERROR(SUM(200*S10/MAX($S$10:$S$32)))=TRUE,0,SUM(200*S10/MAX($S$10:$S$32)))</f>
        <v>0</v>
      </c>
      <c r="U10" s="149" t="str">
        <f>IF(AND(K10&gt;=80,O10&gt;=85),1,IF(AND(K10&gt;=75,O10&gt;=80),2,IF(AND(K10&gt;=70,O10&gt;=70),3,IF(AND(K10&gt;=65,O10&gt;=60),"1Ю",IF(AND(K10&gt;=60,O10&gt;=50),"2Ю","---")))))</f>
        <v>---</v>
      </c>
    </row>
    <row r="11" spans="1:21" ht="12.75">
      <c r="A11" s="28">
        <v>2</v>
      </c>
      <c r="B11" s="94" t="str">
        <f>IF(ISERROR(VLOOKUP($A11,#REF!,7,FALSE))=TRUE," ",VLOOKUP($A11,#REF!,7,FALSE))</f>
        <v> </v>
      </c>
      <c r="C11" s="94" t="str">
        <f>IF(ISERROR(VLOOKUP($B11,#REF!,2,FALSE))=TRUE," ",IF(VLOOKUP($B11,#REF!,3,FALSE)=0,"б/р",VLOOKUP($B11,#REF!,2,FALSE)))</f>
        <v> </v>
      </c>
      <c r="D11" s="94" t="str">
        <f>IF(ISERROR(VLOOKUP($B11,#REF!,11,FALSE))=TRUE," ",VLOOKUP($B11,#REF!,11,FALSE))</f>
        <v> </v>
      </c>
      <c r="E11" s="28" t="str">
        <f>IF(ISERROR(VLOOKUP($B11,#REF!,3,FALSE))=TRUE," ",VLOOKUP($B11,#REF!,3,FALSE))</f>
        <v> </v>
      </c>
      <c r="F11" s="69"/>
      <c r="G11" s="221">
        <f>IF(ISERROR(VLOOKUP($A11,'СтендF2-C'!$A$7:$Y$28,22,FALSE))=TRUE,0,VLOOKUP($A11,'СтендF2-C'!$A$7:$Y$28,22,FALSE))</f>
        <v>0</v>
      </c>
      <c r="H11" s="220">
        <f>IF(ISERROR(VLOOKUP($A11,'СтендF2-C'!$A$7:$Y$28,23,FALSE))=TRUE,0,VLOOKUP($A11,'СтендF2-C'!$A$7:$Y$28,23,FALSE))</f>
        <v>0</v>
      </c>
      <c r="I11" s="220">
        <f>IF(ISERROR(VLOOKUP($A11,'СтендF2-C'!$A$7:$Y$28,24,FALSE))=TRUE,0,VLOOKUP($A11,'СтендF2-C'!$A$7:$Y$28,24,FALSE))</f>
        <v>0</v>
      </c>
      <c r="J11" s="222">
        <f>IF(ISERROR(VLOOKUP($A11,'СтендF2-C'!$A$7:$Y$28,25,FALSE))=TRUE,0,VLOOKUP($A11,'СтендF2-C'!$A$7:$Y$28,25,FALSE))</f>
        <v>0</v>
      </c>
      <c r="K11" s="223">
        <f aca="true" t="shared" si="0" ref="K11:K19">SUM(G11:J11)</f>
        <v>0</v>
      </c>
      <c r="L11" s="46">
        <f>'F2-C-Старт'!H32</f>
        <v>0</v>
      </c>
      <c r="M11" s="28">
        <f>'F2-C-Старт'!I32</f>
        <v>0</v>
      </c>
      <c r="N11" s="47">
        <f>'F2-C-Старт'!J32</f>
        <v>0</v>
      </c>
      <c r="O11" s="212">
        <f aca="true" t="shared" si="1" ref="O11:O19">SUM(L11+M11+N11)/3</f>
        <v>0</v>
      </c>
      <c r="P11" s="28">
        <f aca="true" t="shared" si="2" ref="P11:P19">SUM(K11+O11)</f>
        <v>0</v>
      </c>
      <c r="Q11" s="28"/>
      <c r="R11" s="28">
        <f>IF(ISERROR(VLOOKUP($B11,#REF!,14,FALSE))=TRUE,0,IF(VLOOKUP($B11,#REF!,14,FALSE)&gt;1,VLOOKUP($B11,#REF!,14,FALSE),0))</f>
        <v>0</v>
      </c>
      <c r="S11" s="28">
        <f aca="true" t="shared" si="3" ref="S11:S19">IF(R11="л",0,P11)</f>
        <v>0</v>
      </c>
      <c r="T11" s="28">
        <f aca="true" t="shared" si="4" ref="T11:T19">IF(ISERROR(SUM(200*S11/MAX($S$10:$S$32)))=TRUE,0,SUM(200*S11/MAX($S$10:$S$32)))</f>
        <v>0</v>
      </c>
      <c r="U11" s="28" t="str">
        <f aca="true" t="shared" si="5" ref="U11:U19">IF(AND(K11&gt;=80,O11&gt;=85),1,IF(AND(K11&gt;=75,O11&gt;=80),2,IF(AND(K11&gt;=70,O11&gt;=70),3,IF(AND(K11&gt;=65,O11&gt;=60),"1Ю",IF(AND(K11&gt;=60,O11&gt;=50),"2Ю","---")))))</f>
        <v>---</v>
      </c>
    </row>
    <row r="12" spans="1:21" ht="12.75">
      <c r="A12" s="28">
        <v>3</v>
      </c>
      <c r="B12" s="94" t="str">
        <f>IF(ISERROR(VLOOKUP($A12,#REF!,7,FALSE))=TRUE," ",VLOOKUP($A12,#REF!,7,FALSE))</f>
        <v> </v>
      </c>
      <c r="C12" s="94" t="str">
        <f>IF(ISERROR(VLOOKUP($B12,#REF!,2,FALSE))=TRUE," ",IF(VLOOKUP($B12,#REF!,3,FALSE)=0,"б/р",VLOOKUP($B12,#REF!,2,FALSE)))</f>
        <v> </v>
      </c>
      <c r="D12" s="94" t="str">
        <f>IF(ISERROR(VLOOKUP($B12,#REF!,11,FALSE))=TRUE," ",VLOOKUP($B12,#REF!,11,FALSE))</f>
        <v> </v>
      </c>
      <c r="E12" s="28" t="str">
        <f>IF(ISERROR(VLOOKUP($B12,#REF!,3,FALSE))=TRUE," ",VLOOKUP($B12,#REF!,3,FALSE))</f>
        <v> </v>
      </c>
      <c r="F12" s="69"/>
      <c r="G12" s="221">
        <f>IF(ISERROR(VLOOKUP($A12,'СтендF2-C'!$A$7:$Y$28,22,FALSE))=TRUE,0,VLOOKUP($A12,'СтендF2-C'!$A$7:$Y$28,22,FALSE))</f>
        <v>0</v>
      </c>
      <c r="H12" s="220">
        <f>IF(ISERROR(VLOOKUP($A12,'СтендF2-C'!$A$7:$Y$28,23,FALSE))=TRUE,0,VLOOKUP($A12,'СтендF2-C'!$A$7:$Y$28,23,FALSE))</f>
        <v>0</v>
      </c>
      <c r="I12" s="220">
        <f>IF(ISERROR(VLOOKUP($A12,'СтендF2-C'!$A$7:$Y$28,24,FALSE))=TRUE,0,VLOOKUP($A12,'СтендF2-C'!$A$7:$Y$28,24,FALSE))</f>
        <v>0</v>
      </c>
      <c r="J12" s="222">
        <f>IF(ISERROR(VLOOKUP($A12,'СтендF2-C'!$A$7:$Y$28,25,FALSE))=TRUE,0,VLOOKUP($A12,'СтендF2-C'!$A$7:$Y$28,25,FALSE))</f>
        <v>0</v>
      </c>
      <c r="K12" s="223">
        <f t="shared" si="0"/>
        <v>0</v>
      </c>
      <c r="L12" s="46">
        <f>'F2-C-Старт'!K32</f>
        <v>0</v>
      </c>
      <c r="M12" s="28">
        <f>'F2-C-Старт'!L32</f>
        <v>0</v>
      </c>
      <c r="N12" s="47">
        <f>'F2-C-Старт'!M32</f>
        <v>0</v>
      </c>
      <c r="O12" s="212">
        <f t="shared" si="1"/>
        <v>0</v>
      </c>
      <c r="P12" s="28">
        <f t="shared" si="2"/>
        <v>0</v>
      </c>
      <c r="Q12" s="28"/>
      <c r="R12" s="28">
        <f>IF(ISERROR(VLOOKUP($B12,#REF!,14,FALSE))=TRUE,0,IF(VLOOKUP($B12,#REF!,14,FALSE)&gt;1,VLOOKUP($B12,#REF!,14,FALSE),0))</f>
        <v>0</v>
      </c>
      <c r="S12" s="28">
        <f t="shared" si="3"/>
        <v>0</v>
      </c>
      <c r="T12" s="28">
        <f t="shared" si="4"/>
        <v>0</v>
      </c>
      <c r="U12" s="28" t="str">
        <f t="shared" si="5"/>
        <v>---</v>
      </c>
    </row>
    <row r="13" spans="1:21" ht="12.75">
      <c r="A13" s="28">
        <v>4</v>
      </c>
      <c r="B13" s="94" t="str">
        <f>IF(ISERROR(VLOOKUP($A13,#REF!,7,FALSE))=TRUE," ",VLOOKUP($A13,#REF!,7,FALSE))</f>
        <v> </v>
      </c>
      <c r="C13" s="94" t="str">
        <f>IF(ISERROR(VLOOKUP($B13,#REF!,2,FALSE))=TRUE," ",IF(VLOOKUP($B13,#REF!,3,FALSE)=0,"б/р",VLOOKUP($B13,#REF!,2,FALSE)))</f>
        <v> </v>
      </c>
      <c r="D13" s="94" t="str">
        <f>IF(ISERROR(VLOOKUP($B13,#REF!,11,FALSE))=TRUE," ",VLOOKUP($B13,#REF!,11,FALSE))</f>
        <v> </v>
      </c>
      <c r="E13" s="28" t="str">
        <f>IF(ISERROR(VLOOKUP($B13,#REF!,3,FALSE))=TRUE," ",VLOOKUP($B13,#REF!,3,FALSE))</f>
        <v> </v>
      </c>
      <c r="F13" s="69"/>
      <c r="G13" s="221">
        <f>IF(ISERROR(VLOOKUP($A13,'СтендF2-C'!$A$7:$Y$28,22,FALSE))=TRUE,0,VLOOKUP($A13,'СтендF2-C'!$A$7:$Y$28,22,FALSE))</f>
        <v>0</v>
      </c>
      <c r="H13" s="220">
        <f>IF(ISERROR(VLOOKUP($A13,'СтендF2-C'!$A$7:$Y$28,23,FALSE))=TRUE,0,VLOOKUP($A13,'СтендF2-C'!$A$7:$Y$28,23,FALSE))</f>
        <v>0</v>
      </c>
      <c r="I13" s="220">
        <f>IF(ISERROR(VLOOKUP($A13,'СтендF2-C'!$A$7:$Y$28,24,FALSE))=TRUE,0,VLOOKUP($A13,'СтендF2-C'!$A$7:$Y$28,24,FALSE))</f>
        <v>0</v>
      </c>
      <c r="J13" s="222">
        <f>IF(ISERROR(VLOOKUP($A13,'СтендF2-C'!$A$7:$Y$28,25,FALSE))=TRUE,0,VLOOKUP($A13,'СтендF2-C'!$A$7:$Y$28,25,FALSE))</f>
        <v>0</v>
      </c>
      <c r="K13" s="223">
        <f t="shared" si="0"/>
        <v>0</v>
      </c>
      <c r="L13" s="46">
        <f>'F2-C-Старт'!N32</f>
        <v>0</v>
      </c>
      <c r="M13" s="28">
        <f>'F2-C-Старт'!O32</f>
        <v>0</v>
      </c>
      <c r="N13" s="47">
        <f>'F2-C-Старт'!P32</f>
        <v>0</v>
      </c>
      <c r="O13" s="212">
        <f t="shared" si="1"/>
        <v>0</v>
      </c>
      <c r="P13" s="28">
        <f t="shared" si="2"/>
        <v>0</v>
      </c>
      <c r="Q13" s="28"/>
      <c r="R13" s="28">
        <f>IF(ISERROR(VLOOKUP($B13,#REF!,14,FALSE))=TRUE,0,IF(VLOOKUP($B13,#REF!,14,FALSE)&gt;1,VLOOKUP($B13,#REF!,14,FALSE),0))</f>
        <v>0</v>
      </c>
      <c r="S13" s="28">
        <f t="shared" si="3"/>
        <v>0</v>
      </c>
      <c r="T13" s="28">
        <f t="shared" si="4"/>
        <v>0</v>
      </c>
      <c r="U13" s="28" t="str">
        <f t="shared" si="5"/>
        <v>---</v>
      </c>
    </row>
    <row r="14" spans="1:21" ht="12.75">
      <c r="A14" s="28">
        <v>5</v>
      </c>
      <c r="B14" s="94" t="str">
        <f>IF(ISERROR(VLOOKUP($A14,#REF!,7,FALSE))=TRUE," ",VLOOKUP($A14,#REF!,7,FALSE))</f>
        <v> </v>
      </c>
      <c r="C14" s="94" t="str">
        <f>IF(ISERROR(VLOOKUP($B14,#REF!,2,FALSE))=TRUE," ",IF(VLOOKUP($B14,#REF!,3,FALSE)=0,"б/р",VLOOKUP($B14,#REF!,2,FALSE)))</f>
        <v> </v>
      </c>
      <c r="D14" s="94" t="str">
        <f>IF(ISERROR(VLOOKUP($B14,#REF!,11,FALSE))=TRUE," ",VLOOKUP($B14,#REF!,11,FALSE))</f>
        <v> </v>
      </c>
      <c r="E14" s="28" t="str">
        <f>IF(ISERROR(VLOOKUP($B14,#REF!,3,FALSE))=TRUE," ",VLOOKUP($B14,#REF!,3,FALSE))</f>
        <v> </v>
      </c>
      <c r="F14" s="69"/>
      <c r="G14" s="221">
        <f>IF(ISERROR(VLOOKUP($A14,'СтендF2-C'!$A$7:$Y$28,22,FALSE))=TRUE,0,VLOOKUP($A14,'СтендF2-C'!$A$7:$Y$28,22,FALSE))</f>
        <v>0</v>
      </c>
      <c r="H14" s="220">
        <f>IF(ISERROR(VLOOKUP($A14,'СтендF2-C'!$A$7:$Y$28,23,FALSE))=TRUE,0,VLOOKUP($A14,'СтендF2-C'!$A$7:$Y$28,23,FALSE))</f>
        <v>0</v>
      </c>
      <c r="I14" s="220">
        <f>IF(ISERROR(VLOOKUP($A14,'СтендF2-C'!$A$7:$Y$28,24,FALSE))=TRUE,0,VLOOKUP($A14,'СтендF2-C'!$A$7:$Y$28,24,FALSE))</f>
        <v>0</v>
      </c>
      <c r="J14" s="222">
        <f>IF(ISERROR(VLOOKUP($A14,'СтендF2-C'!$A$7:$Y$28,25,FALSE))=TRUE,0,VLOOKUP($A14,'СтендF2-C'!$A$7:$Y$28,25,FALSE))</f>
        <v>0</v>
      </c>
      <c r="K14" s="223">
        <f t="shared" si="0"/>
        <v>0</v>
      </c>
      <c r="L14" s="46">
        <f>'F2-C-Старт'!Q32</f>
        <v>0</v>
      </c>
      <c r="M14" s="28">
        <f>'F2-C-Старт'!R32</f>
        <v>0</v>
      </c>
      <c r="N14" s="47">
        <f>'F2-C-Старт'!S32</f>
        <v>0</v>
      </c>
      <c r="O14" s="212">
        <f t="shared" si="1"/>
        <v>0</v>
      </c>
      <c r="P14" s="28">
        <f t="shared" si="2"/>
        <v>0</v>
      </c>
      <c r="Q14" s="28"/>
      <c r="R14" s="28">
        <f>IF(ISERROR(VLOOKUP($B14,#REF!,14,FALSE))=TRUE,0,IF(VLOOKUP($B14,#REF!,14,FALSE)&gt;1,VLOOKUP($B14,#REF!,14,FALSE),0))</f>
        <v>0</v>
      </c>
      <c r="S14" s="28">
        <f t="shared" si="3"/>
        <v>0</v>
      </c>
      <c r="T14" s="28">
        <f t="shared" si="4"/>
        <v>0</v>
      </c>
      <c r="U14" s="28" t="str">
        <f t="shared" si="5"/>
        <v>---</v>
      </c>
    </row>
    <row r="15" spans="1:21" ht="12.75">
      <c r="A15" s="28">
        <v>6</v>
      </c>
      <c r="B15" s="94" t="str">
        <f>IF(ISERROR(VLOOKUP($A15,#REF!,7,FALSE))=TRUE," ",VLOOKUP($A15,#REF!,7,FALSE))</f>
        <v> </v>
      </c>
      <c r="C15" s="94" t="str">
        <f>IF(ISERROR(VLOOKUP($B15,#REF!,2,FALSE))=TRUE," ",IF(VLOOKUP($B15,#REF!,3,FALSE)=0,"б/р",VLOOKUP($B15,#REF!,2,FALSE)))</f>
        <v> </v>
      </c>
      <c r="D15" s="94" t="str">
        <f>IF(ISERROR(VLOOKUP($B15,#REF!,11,FALSE))=TRUE," ",VLOOKUP($B15,#REF!,11,FALSE))</f>
        <v> </v>
      </c>
      <c r="E15" s="28" t="str">
        <f>IF(ISERROR(VLOOKUP($B15,#REF!,3,FALSE))=TRUE," ",VLOOKUP($B15,#REF!,3,FALSE))</f>
        <v> </v>
      </c>
      <c r="F15" s="69"/>
      <c r="G15" s="221">
        <f>IF(ISERROR(VLOOKUP($A15,'СтендF2-C'!$A$7:$Y$28,22,FALSE))=TRUE,0,VLOOKUP($A15,'СтендF2-C'!$A$7:$Y$28,22,FALSE))</f>
        <v>0</v>
      </c>
      <c r="H15" s="220">
        <f>IF(ISERROR(VLOOKUP($A15,'СтендF2-C'!$A$7:$Y$28,23,FALSE))=TRUE,0,VLOOKUP($A15,'СтендF2-C'!$A$7:$Y$28,23,FALSE))</f>
        <v>0</v>
      </c>
      <c r="I15" s="220">
        <f>IF(ISERROR(VLOOKUP($A15,'СтендF2-C'!$A$7:$Y$28,24,FALSE))=TRUE,0,VLOOKUP($A15,'СтендF2-C'!$A$7:$Y$28,24,FALSE))</f>
        <v>0</v>
      </c>
      <c r="J15" s="222">
        <f>IF(ISERROR(VLOOKUP($A15,'СтендF2-C'!$A$7:$Y$28,25,FALSE))=TRUE,0,VLOOKUP($A15,'СтендF2-C'!$A$7:$Y$28,25,FALSE))</f>
        <v>0</v>
      </c>
      <c r="K15" s="223">
        <f t="shared" si="0"/>
        <v>0</v>
      </c>
      <c r="L15" s="46">
        <f>'F2-C-Старт'!T32</f>
        <v>0</v>
      </c>
      <c r="M15" s="28">
        <f>'F2-C-Старт'!U32</f>
        <v>0</v>
      </c>
      <c r="N15" s="47">
        <f>'F2-C-Старт'!V32</f>
        <v>0</v>
      </c>
      <c r="O15" s="212">
        <f t="shared" si="1"/>
        <v>0</v>
      </c>
      <c r="P15" s="28">
        <f t="shared" si="2"/>
        <v>0</v>
      </c>
      <c r="Q15" s="28"/>
      <c r="R15" s="28">
        <f>IF(ISERROR(VLOOKUP($B15,#REF!,14,FALSE))=TRUE,0,IF(VLOOKUP($B15,#REF!,14,FALSE)&gt;1,VLOOKUP($B15,#REF!,14,FALSE),0))</f>
        <v>0</v>
      </c>
      <c r="S15" s="28">
        <f t="shared" si="3"/>
        <v>0</v>
      </c>
      <c r="T15" s="28">
        <f t="shared" si="4"/>
        <v>0</v>
      </c>
      <c r="U15" s="28" t="str">
        <f t="shared" si="5"/>
        <v>---</v>
      </c>
    </row>
    <row r="16" spans="1:21" ht="12.75">
      <c r="A16" s="28">
        <v>7</v>
      </c>
      <c r="B16" s="94" t="str">
        <f>IF(ISERROR(VLOOKUP($A16,#REF!,7,FALSE))=TRUE," ",VLOOKUP($A16,#REF!,7,FALSE))</f>
        <v> </v>
      </c>
      <c r="C16" s="94" t="str">
        <f>IF(ISERROR(VLOOKUP($B16,#REF!,2,FALSE))=TRUE," ",IF(VLOOKUP($B16,#REF!,3,FALSE)=0,"б/р",VLOOKUP($B16,#REF!,2,FALSE)))</f>
        <v> </v>
      </c>
      <c r="D16" s="94" t="str">
        <f>IF(ISERROR(VLOOKUP($B16,#REF!,11,FALSE))=TRUE," ",VLOOKUP($B16,#REF!,11,FALSE))</f>
        <v> </v>
      </c>
      <c r="E16" s="28" t="str">
        <f>IF(ISERROR(VLOOKUP($B16,#REF!,3,FALSE))=TRUE," ",VLOOKUP($B16,#REF!,3,FALSE))</f>
        <v> </v>
      </c>
      <c r="F16" s="69"/>
      <c r="G16" s="221">
        <f>IF(ISERROR(VLOOKUP($A16,'СтендF2-C'!$A$7:$Y$28,22,FALSE))=TRUE,0,VLOOKUP($A16,'СтендF2-C'!$A$7:$Y$28,22,FALSE))</f>
        <v>0</v>
      </c>
      <c r="H16" s="220">
        <f>IF(ISERROR(VLOOKUP($A16,'СтендF2-C'!$A$7:$Y$28,23,FALSE))=TRUE,0,VLOOKUP($A16,'СтендF2-C'!$A$7:$Y$28,23,FALSE))</f>
        <v>0</v>
      </c>
      <c r="I16" s="220">
        <f>IF(ISERROR(VLOOKUP($A16,'СтендF2-C'!$A$7:$Y$28,24,FALSE))=TRUE,0,VLOOKUP($A16,'СтендF2-C'!$A$7:$Y$28,24,FALSE))</f>
        <v>0</v>
      </c>
      <c r="J16" s="222">
        <f>IF(ISERROR(VLOOKUP($A16,'СтендF2-C'!$A$7:$Y$28,25,FALSE))=TRUE,0,VLOOKUP($A16,'СтендF2-C'!$A$7:$Y$28,25,FALSE))</f>
        <v>0</v>
      </c>
      <c r="K16" s="223">
        <f t="shared" si="0"/>
        <v>0</v>
      </c>
      <c r="L16" s="46">
        <f>'F2-C-Старт'!W32</f>
        <v>0</v>
      </c>
      <c r="M16" s="28">
        <f>'F2-C-Старт'!X32</f>
        <v>0</v>
      </c>
      <c r="N16" s="47">
        <f>'F2-C-Старт'!Y32</f>
        <v>0</v>
      </c>
      <c r="O16" s="212">
        <f t="shared" si="1"/>
        <v>0</v>
      </c>
      <c r="P16" s="28">
        <f t="shared" si="2"/>
        <v>0</v>
      </c>
      <c r="Q16" s="28"/>
      <c r="R16" s="28">
        <f>IF(ISERROR(VLOOKUP($B16,#REF!,14,FALSE))=TRUE,0,IF(VLOOKUP($B16,#REF!,14,FALSE)&gt;1,VLOOKUP($B16,#REF!,14,FALSE),0))</f>
        <v>0</v>
      </c>
      <c r="S16" s="28">
        <f t="shared" si="3"/>
        <v>0</v>
      </c>
      <c r="T16" s="28">
        <f t="shared" si="4"/>
        <v>0</v>
      </c>
      <c r="U16" s="28" t="str">
        <f t="shared" si="5"/>
        <v>---</v>
      </c>
    </row>
    <row r="17" spans="1:21" ht="12.75">
      <c r="A17" s="28">
        <v>8</v>
      </c>
      <c r="B17" s="94" t="str">
        <f>IF(ISERROR(VLOOKUP($A17,#REF!,7,FALSE))=TRUE," ",VLOOKUP($A17,#REF!,7,FALSE))</f>
        <v> </v>
      </c>
      <c r="C17" s="94" t="str">
        <f>IF(ISERROR(VLOOKUP($B17,#REF!,2,FALSE))=TRUE," ",IF(VLOOKUP($B17,#REF!,3,FALSE)=0,"б/р",VLOOKUP($B17,#REF!,2,FALSE)))</f>
        <v> </v>
      </c>
      <c r="D17" s="94" t="str">
        <f>IF(ISERROR(VLOOKUP($B17,#REF!,11,FALSE))=TRUE," ",VLOOKUP($B17,#REF!,11,FALSE))</f>
        <v> </v>
      </c>
      <c r="E17" s="28" t="str">
        <f>IF(ISERROR(VLOOKUP($B17,#REF!,3,FALSE))=TRUE," ",VLOOKUP($B17,#REF!,3,FALSE))</f>
        <v> </v>
      </c>
      <c r="F17" s="69"/>
      <c r="G17" s="221">
        <f>IF(ISERROR(VLOOKUP($A17,'СтендF2-C'!$A$7:$Y$28,22,FALSE))=TRUE,0,VLOOKUP($A17,'СтендF2-C'!$A$7:$Y$28,22,FALSE))</f>
        <v>0</v>
      </c>
      <c r="H17" s="220">
        <f>IF(ISERROR(VLOOKUP($A17,'СтендF2-C'!$A$7:$Y$28,23,FALSE))=TRUE,0,VLOOKUP($A17,'СтендF2-C'!$A$7:$Y$28,23,FALSE))</f>
        <v>0</v>
      </c>
      <c r="I17" s="220">
        <f>IF(ISERROR(VLOOKUP($A17,'СтендF2-C'!$A$7:$Y$28,24,FALSE))=TRUE,0,VLOOKUP($A17,'СтендF2-C'!$A$7:$Y$28,24,FALSE))</f>
        <v>0</v>
      </c>
      <c r="J17" s="222">
        <f>IF(ISERROR(VLOOKUP($A17,'СтендF2-C'!$A$7:$Y$28,25,FALSE))=TRUE,0,VLOOKUP($A17,'СтендF2-C'!$A$7:$Y$28,25,FALSE))</f>
        <v>0</v>
      </c>
      <c r="K17" s="223">
        <f t="shared" si="0"/>
        <v>0</v>
      </c>
      <c r="L17" s="46">
        <f>'F2-C-Старт'!Z32</f>
        <v>0</v>
      </c>
      <c r="M17" s="28">
        <f>'F2-C-Старт'!AA32</f>
        <v>0</v>
      </c>
      <c r="N17" s="47">
        <f>'F2-C-Старт'!AB32</f>
        <v>0</v>
      </c>
      <c r="O17" s="212">
        <f t="shared" si="1"/>
        <v>0</v>
      </c>
      <c r="P17" s="28">
        <f t="shared" si="2"/>
        <v>0</v>
      </c>
      <c r="Q17" s="28"/>
      <c r="R17" s="28">
        <f>IF(ISERROR(VLOOKUP($B17,#REF!,14,FALSE))=TRUE,0,IF(VLOOKUP($B17,#REF!,14,FALSE)&gt;1,VLOOKUP($B17,#REF!,14,FALSE),0))</f>
        <v>0</v>
      </c>
      <c r="S17" s="28">
        <f t="shared" si="3"/>
        <v>0</v>
      </c>
      <c r="T17" s="28">
        <f t="shared" si="4"/>
        <v>0</v>
      </c>
      <c r="U17" s="28" t="str">
        <f t="shared" si="5"/>
        <v>---</v>
      </c>
    </row>
    <row r="18" spans="1:21" ht="12.75">
      <c r="A18" s="28">
        <v>9</v>
      </c>
      <c r="B18" s="94" t="str">
        <f>IF(ISERROR(VLOOKUP($A18,#REF!,7,FALSE))=TRUE," ",VLOOKUP($A18,#REF!,7,FALSE))</f>
        <v> </v>
      </c>
      <c r="C18" s="94" t="str">
        <f>IF(ISERROR(VLOOKUP($B18,#REF!,2,FALSE))=TRUE," ",IF(VLOOKUP($B18,#REF!,3,FALSE)=0,"б/р",VLOOKUP($B18,#REF!,2,FALSE)))</f>
        <v> </v>
      </c>
      <c r="D18" s="94" t="str">
        <f>IF(ISERROR(VLOOKUP($B18,#REF!,11,FALSE))=TRUE," ",VLOOKUP($B18,#REF!,11,FALSE))</f>
        <v> </v>
      </c>
      <c r="E18" s="28" t="str">
        <f>IF(ISERROR(VLOOKUP($B18,#REF!,3,FALSE))=TRUE," ",VLOOKUP($B18,#REF!,3,FALSE))</f>
        <v> </v>
      </c>
      <c r="F18" s="69"/>
      <c r="G18" s="221">
        <f>IF(ISERROR(VLOOKUP($A18,'СтендF2-C'!$A$7:$Y$28,22,FALSE))=TRUE,0,VLOOKUP($A18,'СтендF2-C'!$A$7:$Y$28,22,FALSE))</f>
        <v>0</v>
      </c>
      <c r="H18" s="220">
        <f>IF(ISERROR(VLOOKUP($A18,'СтендF2-C'!$A$7:$Y$28,23,FALSE))=TRUE,0,VLOOKUP($A18,'СтендF2-C'!$A$7:$Y$28,23,FALSE))</f>
        <v>0</v>
      </c>
      <c r="I18" s="220">
        <f>IF(ISERROR(VLOOKUP($A18,'СтендF2-C'!$A$7:$Y$28,24,FALSE))=TRUE,0,VLOOKUP($A18,'СтендF2-C'!$A$7:$Y$28,24,FALSE))</f>
        <v>0</v>
      </c>
      <c r="J18" s="222">
        <f>IF(ISERROR(VLOOKUP($A18,'СтендF2-C'!$A$7:$Y$28,25,FALSE))=TRUE,0,VLOOKUP($A18,'СтендF2-C'!$A$7:$Y$28,25,FALSE))</f>
        <v>0</v>
      </c>
      <c r="K18" s="223">
        <f t="shared" si="0"/>
        <v>0</v>
      </c>
      <c r="L18" s="46">
        <f>'F2-C-Старт'!AC32</f>
        <v>0</v>
      </c>
      <c r="M18" s="28">
        <f>'F2-C-Старт'!AD32</f>
        <v>0</v>
      </c>
      <c r="N18" s="47">
        <f>'F2-C-Старт'!AE32</f>
        <v>0</v>
      </c>
      <c r="O18" s="212">
        <f t="shared" si="1"/>
        <v>0</v>
      </c>
      <c r="P18" s="28">
        <f t="shared" si="2"/>
        <v>0</v>
      </c>
      <c r="Q18" s="28"/>
      <c r="R18" s="28">
        <f>IF(ISERROR(VLOOKUP($B18,#REF!,14,FALSE))=TRUE,0,IF(VLOOKUP($B18,#REF!,14,FALSE)&gt;1,VLOOKUP($B18,#REF!,14,FALSE),0))</f>
        <v>0</v>
      </c>
      <c r="S18" s="28">
        <f t="shared" si="3"/>
        <v>0</v>
      </c>
      <c r="T18" s="28">
        <f t="shared" si="4"/>
        <v>0</v>
      </c>
      <c r="U18" s="28" t="str">
        <f t="shared" si="5"/>
        <v>---</v>
      </c>
    </row>
    <row r="19" spans="1:21" ht="13.5" thickBot="1">
      <c r="A19" s="84">
        <v>10</v>
      </c>
      <c r="B19" s="95" t="str">
        <f>IF(ISERROR(VLOOKUP($A19,#REF!,7,FALSE))=TRUE," ",VLOOKUP($A19,#REF!,7,FALSE))</f>
        <v> </v>
      </c>
      <c r="C19" s="95" t="str">
        <f>IF(ISERROR(VLOOKUP($B19,#REF!,2,FALSE))=TRUE," ",IF(VLOOKUP($B19,#REF!,3,FALSE)=0,"б/р",VLOOKUP($B19,#REF!,2,FALSE)))</f>
        <v> </v>
      </c>
      <c r="D19" s="95" t="str">
        <f>IF(ISERROR(VLOOKUP($B19,#REF!,11,FALSE))=TRUE," ",VLOOKUP($B19,#REF!,11,FALSE))</f>
        <v> </v>
      </c>
      <c r="E19" s="84" t="str">
        <f>IF(ISERROR(VLOOKUP($B19,#REF!,3,FALSE))=TRUE," ",VLOOKUP($B19,#REF!,3,FALSE))</f>
        <v> </v>
      </c>
      <c r="F19" s="158"/>
      <c r="G19" s="227">
        <f>IF(ISERROR(VLOOKUP($A19,'СтендF2-C'!$A$7:$Y$28,22,FALSE))=TRUE,0,VLOOKUP($A19,'СтендF2-C'!$A$7:$Y$28,22,FALSE))</f>
        <v>0</v>
      </c>
      <c r="H19" s="196">
        <f>IF(ISERROR(VLOOKUP($A19,'СтендF2-C'!$A$7:$Y$28,23,FALSE))=TRUE,0,VLOOKUP($A19,'СтендF2-C'!$A$7:$Y$28,23,FALSE))</f>
        <v>0</v>
      </c>
      <c r="I19" s="196">
        <f>IF(ISERROR(VLOOKUP($A19,'СтендF2-C'!$A$7:$Y$28,24,FALSE))=TRUE,0,VLOOKUP($A19,'СтендF2-C'!$A$7:$Y$28,24,FALSE))</f>
        <v>0</v>
      </c>
      <c r="J19" s="229">
        <f>IF(ISERROR(VLOOKUP($A19,'СтендF2-C'!$A$7:$Y$28,25,FALSE))=TRUE,0,VLOOKUP($A19,'СтендF2-C'!$A$7:$Y$28,25,FALSE))</f>
        <v>0</v>
      </c>
      <c r="K19" s="230">
        <f t="shared" si="0"/>
        <v>0</v>
      </c>
      <c r="L19" s="85">
        <f>'F2-C-Старт'!AF32</f>
        <v>0</v>
      </c>
      <c r="M19" s="84">
        <f>'F2-C-Старт'!AG32</f>
        <v>0</v>
      </c>
      <c r="N19" s="86">
        <f>'F2-C-Старт'!AH32</f>
        <v>0</v>
      </c>
      <c r="O19" s="213">
        <f t="shared" si="1"/>
        <v>0</v>
      </c>
      <c r="P19" s="84">
        <f t="shared" si="2"/>
        <v>0</v>
      </c>
      <c r="Q19" s="84"/>
      <c r="R19" s="84">
        <f>IF(ISERROR(VLOOKUP($B19,#REF!,14,FALSE))=TRUE,0,IF(VLOOKUP($B19,#REF!,14,FALSE)&gt;1,VLOOKUP($B19,#REF!,14,FALSE),0))</f>
        <v>0</v>
      </c>
      <c r="S19" s="84">
        <f t="shared" si="3"/>
        <v>0</v>
      </c>
      <c r="T19" s="84">
        <f t="shared" si="4"/>
        <v>0</v>
      </c>
      <c r="U19" s="84" t="str">
        <f t="shared" si="5"/>
        <v>---</v>
      </c>
    </row>
    <row r="20" ht="13.5" thickTop="1"/>
    <row r="21" spans="4:14" ht="12.75">
      <c r="D21" t="s">
        <v>35</v>
      </c>
      <c r="G21"/>
      <c r="H21"/>
      <c r="I21"/>
      <c r="J21"/>
      <c r="K21"/>
      <c r="N21" t="s">
        <v>36</v>
      </c>
    </row>
  </sheetData>
  <sheetProtection/>
  <mergeCells count="21">
    <mergeCell ref="T7:T9"/>
    <mergeCell ref="J8:J9"/>
    <mergeCell ref="H8:H9"/>
    <mergeCell ref="I8:I9"/>
    <mergeCell ref="A7:A9"/>
    <mergeCell ref="B7:B9"/>
    <mergeCell ref="C7:C9"/>
    <mergeCell ref="D7:D9"/>
    <mergeCell ref="E7:E9"/>
    <mergeCell ref="U7:U9"/>
    <mergeCell ref="Q7:Q9"/>
    <mergeCell ref="S7:S9"/>
    <mergeCell ref="L8:N8"/>
    <mergeCell ref="O7:O9"/>
    <mergeCell ref="G7:K7"/>
    <mergeCell ref="F7:F9"/>
    <mergeCell ref="K8:K9"/>
    <mergeCell ref="P7:P9"/>
    <mergeCell ref="R7:R9"/>
    <mergeCell ref="L7:N7"/>
    <mergeCell ref="G8:G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ABEFF1"/>
  </sheetPr>
  <dimension ref="A1:U21"/>
  <sheetViews>
    <sheetView showZeros="0" zoomScale="90" zoomScaleNormal="90" zoomScalePageLayoutView="0" workbookViewId="0" topLeftCell="A1">
      <selection activeCell="B25" sqref="B25"/>
    </sheetView>
  </sheetViews>
  <sheetFormatPr defaultColWidth="9.00390625" defaultRowHeight="12.75"/>
  <cols>
    <col min="1" max="1" width="4.00390625" style="0" customWidth="1"/>
    <col min="2" max="2" width="23.75390625" style="0" customWidth="1"/>
    <col min="3" max="3" width="26.25390625" style="0" customWidth="1"/>
    <col min="4" max="4" width="11.625" style="0" customWidth="1"/>
    <col min="5" max="5" width="6.00390625" style="0" customWidth="1"/>
    <col min="6" max="6" width="4.75390625" style="0" customWidth="1"/>
    <col min="7" max="11" width="3.75390625" style="218" customWidth="1"/>
    <col min="12" max="14" width="5.25390625" style="0" customWidth="1"/>
    <col min="15" max="15" width="6.00390625" style="0" customWidth="1"/>
    <col min="16" max="16" width="6.125" style="0" customWidth="1"/>
    <col min="17" max="17" width="4.625" style="0" customWidth="1"/>
    <col min="18" max="18" width="3.875" style="0" customWidth="1"/>
    <col min="19" max="20" width="6.625" style="0" customWidth="1"/>
    <col min="21" max="21" width="5.875" style="0" customWidth="1"/>
  </cols>
  <sheetData>
    <row r="1" spans="2:13" ht="62.25" customHeight="1">
      <c r="B1" s="1" t="s">
        <v>8</v>
      </c>
      <c r="C1" s="1"/>
      <c r="D1" s="1"/>
      <c r="J1"/>
      <c r="K1"/>
      <c r="M1" s="200" t="s">
        <v>9</v>
      </c>
    </row>
    <row r="2" spans="1:18" ht="15.75">
      <c r="A2" t="s">
        <v>144</v>
      </c>
      <c r="K2"/>
      <c r="M2" s="1" t="s">
        <v>11</v>
      </c>
      <c r="R2" s="2" t="s">
        <v>184</v>
      </c>
    </row>
    <row r="3" spans="2:11" ht="12.75">
      <c r="B3" s="198">
        <v>43239</v>
      </c>
      <c r="C3" s="198"/>
      <c r="D3" s="15"/>
      <c r="J3"/>
      <c r="K3"/>
    </row>
    <row r="4" spans="10:14" ht="15.75">
      <c r="J4"/>
      <c r="K4"/>
      <c r="N4" s="200" t="s">
        <v>12</v>
      </c>
    </row>
    <row r="5" spans="10:14" ht="15.75">
      <c r="J5"/>
      <c r="K5"/>
      <c r="L5" s="4"/>
      <c r="N5" s="199" t="s">
        <v>13</v>
      </c>
    </row>
    <row r="6" spans="1:7" ht="13.5" thickBot="1">
      <c r="A6" s="19"/>
      <c r="B6" s="201">
        <v>43239</v>
      </c>
      <c r="C6" s="197"/>
      <c r="D6" s="19"/>
      <c r="E6" s="19"/>
      <c r="F6" s="202" t="s">
        <v>14</v>
      </c>
      <c r="G6" s="19" t="s">
        <v>178</v>
      </c>
    </row>
    <row r="7" spans="1:21" ht="23.25" customHeight="1" thickTop="1">
      <c r="A7" s="318" t="s">
        <v>171</v>
      </c>
      <c r="B7" s="321" t="s">
        <v>101</v>
      </c>
      <c r="C7" s="321" t="s">
        <v>6</v>
      </c>
      <c r="D7" s="321" t="s">
        <v>2</v>
      </c>
      <c r="E7" s="318" t="s">
        <v>222</v>
      </c>
      <c r="F7" s="356" t="s">
        <v>173</v>
      </c>
      <c r="G7" s="353" t="s">
        <v>153</v>
      </c>
      <c r="H7" s="354"/>
      <c r="I7" s="354"/>
      <c r="J7" s="354"/>
      <c r="K7" s="355"/>
      <c r="L7" s="353" t="s">
        <v>175</v>
      </c>
      <c r="M7" s="354"/>
      <c r="N7" s="355"/>
      <c r="O7" s="364" t="s">
        <v>174</v>
      </c>
      <c r="P7" s="317" t="s">
        <v>77</v>
      </c>
      <c r="Q7" s="305" t="s">
        <v>159</v>
      </c>
      <c r="R7" s="317" t="s">
        <v>160</v>
      </c>
      <c r="S7" s="317" t="s">
        <v>161</v>
      </c>
      <c r="T7" s="317" t="s">
        <v>176</v>
      </c>
      <c r="U7" s="317" t="s">
        <v>177</v>
      </c>
    </row>
    <row r="8" spans="1:21" ht="90.75" customHeight="1">
      <c r="A8" s="319"/>
      <c r="B8" s="322"/>
      <c r="C8" s="322"/>
      <c r="D8" s="322"/>
      <c r="E8" s="319"/>
      <c r="F8" s="357"/>
      <c r="G8" s="365" t="s">
        <v>136</v>
      </c>
      <c r="H8" s="368" t="s">
        <v>154</v>
      </c>
      <c r="I8" s="368" t="s">
        <v>138</v>
      </c>
      <c r="J8" s="366" t="s">
        <v>139</v>
      </c>
      <c r="K8" s="359" t="s">
        <v>155</v>
      </c>
      <c r="L8" s="361" t="s">
        <v>54</v>
      </c>
      <c r="M8" s="362"/>
      <c r="N8" s="363"/>
      <c r="O8" s="311"/>
      <c r="P8" s="313"/>
      <c r="Q8" s="306"/>
      <c r="R8" s="313"/>
      <c r="S8" s="313"/>
      <c r="T8" s="313"/>
      <c r="U8" s="313"/>
    </row>
    <row r="9" spans="1:21" ht="13.5" thickBot="1">
      <c r="A9" s="320"/>
      <c r="B9" s="323"/>
      <c r="C9" s="323"/>
      <c r="D9" s="323"/>
      <c r="E9" s="320"/>
      <c r="F9" s="358"/>
      <c r="G9" s="326"/>
      <c r="H9" s="307"/>
      <c r="I9" s="307"/>
      <c r="J9" s="367"/>
      <c r="K9" s="360"/>
      <c r="L9" s="227">
        <v>1</v>
      </c>
      <c r="M9" s="196">
        <v>2</v>
      </c>
      <c r="N9" s="228">
        <v>3</v>
      </c>
      <c r="O9" s="312"/>
      <c r="P9" s="314"/>
      <c r="Q9" s="307"/>
      <c r="R9" s="314"/>
      <c r="S9" s="314"/>
      <c r="T9" s="314"/>
      <c r="U9" s="314"/>
    </row>
    <row r="10" spans="1:21" ht="13.5" thickTop="1">
      <c r="A10" s="149">
        <v>4</v>
      </c>
      <c r="B10" s="184" t="s">
        <v>200</v>
      </c>
      <c r="C10" s="184" t="s">
        <v>192</v>
      </c>
      <c r="D10" s="184" t="s">
        <v>193</v>
      </c>
      <c r="E10" s="149">
        <v>0</v>
      </c>
      <c r="F10" s="114">
        <v>2</v>
      </c>
      <c r="G10" s="224">
        <v>0</v>
      </c>
      <c r="H10" s="183">
        <v>0</v>
      </c>
      <c r="I10" s="183">
        <v>0</v>
      </c>
      <c r="J10" s="225">
        <v>0</v>
      </c>
      <c r="K10" s="226">
        <v>71</v>
      </c>
      <c r="L10" s="203">
        <v>70</v>
      </c>
      <c r="M10" s="149">
        <v>88</v>
      </c>
      <c r="N10" s="115">
        <v>83</v>
      </c>
      <c r="O10" s="117">
        <v>80.33333333333333</v>
      </c>
      <c r="P10" s="149">
        <v>151.33333333333331</v>
      </c>
      <c r="Q10" s="149">
        <v>1</v>
      </c>
      <c r="R10" s="149" t="s">
        <v>214</v>
      </c>
      <c r="S10" s="149">
        <v>151.33333333333331</v>
      </c>
      <c r="T10" s="149">
        <v>200</v>
      </c>
      <c r="U10" s="149">
        <v>3</v>
      </c>
    </row>
    <row r="11" spans="1:21" ht="12.75">
      <c r="A11" s="28">
        <v>3</v>
      </c>
      <c r="B11" s="94" t="s">
        <v>191</v>
      </c>
      <c r="C11" s="184" t="s">
        <v>185</v>
      </c>
      <c r="D11" s="94" t="s">
        <v>188</v>
      </c>
      <c r="E11" s="28">
        <v>0</v>
      </c>
      <c r="F11" s="69">
        <v>3</v>
      </c>
      <c r="G11" s="221">
        <v>0</v>
      </c>
      <c r="H11" s="220">
        <v>0</v>
      </c>
      <c r="I11" s="220">
        <v>0</v>
      </c>
      <c r="J11" s="222">
        <v>0</v>
      </c>
      <c r="K11" s="223">
        <v>71</v>
      </c>
      <c r="L11" s="46">
        <v>27</v>
      </c>
      <c r="M11" s="28">
        <v>48</v>
      </c>
      <c r="N11" s="47">
        <v>60</v>
      </c>
      <c r="O11" s="212">
        <v>45</v>
      </c>
      <c r="P11" s="28">
        <v>116</v>
      </c>
      <c r="Q11" s="28">
        <v>2</v>
      </c>
      <c r="R11" s="28" t="s">
        <v>214</v>
      </c>
      <c r="S11" s="28">
        <v>116</v>
      </c>
      <c r="T11" s="28">
        <v>153.30396475770928</v>
      </c>
      <c r="U11" s="28" t="s">
        <v>219</v>
      </c>
    </row>
    <row r="12" spans="1:21" ht="12.75">
      <c r="A12" s="28">
        <v>2</v>
      </c>
      <c r="B12" s="94" t="s">
        <v>190</v>
      </c>
      <c r="C12" s="184" t="s">
        <v>185</v>
      </c>
      <c r="D12" s="94" t="s">
        <v>188</v>
      </c>
      <c r="E12" s="28">
        <v>0</v>
      </c>
      <c r="F12" s="69">
        <v>4</v>
      </c>
      <c r="G12" s="221">
        <v>0</v>
      </c>
      <c r="H12" s="220">
        <v>0</v>
      </c>
      <c r="I12" s="220">
        <v>0</v>
      </c>
      <c r="J12" s="222">
        <v>0</v>
      </c>
      <c r="K12" s="223">
        <v>71</v>
      </c>
      <c r="L12" s="46">
        <v>57</v>
      </c>
      <c r="M12" s="28">
        <v>15</v>
      </c>
      <c r="N12" s="47">
        <v>0</v>
      </c>
      <c r="O12" s="212">
        <v>24</v>
      </c>
      <c r="P12" s="28">
        <v>95</v>
      </c>
      <c r="Q12" s="28">
        <v>3</v>
      </c>
      <c r="R12" s="28" t="s">
        <v>215</v>
      </c>
      <c r="S12" s="28"/>
      <c r="T12" s="28"/>
      <c r="U12" s="28" t="s">
        <v>219</v>
      </c>
    </row>
    <row r="13" spans="1:21" ht="12.75">
      <c r="A13" s="28">
        <v>1</v>
      </c>
      <c r="B13" s="94" t="s">
        <v>186</v>
      </c>
      <c r="C13" s="184" t="s">
        <v>185</v>
      </c>
      <c r="D13" s="94" t="s">
        <v>188</v>
      </c>
      <c r="E13" s="28">
        <v>0</v>
      </c>
      <c r="F13" s="69">
        <v>1</v>
      </c>
      <c r="G13" s="221">
        <v>0</v>
      </c>
      <c r="H13" s="220">
        <v>0</v>
      </c>
      <c r="I13" s="220">
        <v>0</v>
      </c>
      <c r="J13" s="222">
        <v>0</v>
      </c>
      <c r="K13" s="223">
        <v>71</v>
      </c>
      <c r="L13" s="46">
        <v>41</v>
      </c>
      <c r="M13" s="28">
        <v>0</v>
      </c>
      <c r="N13" s="47">
        <v>0</v>
      </c>
      <c r="O13" s="212">
        <v>13.666666666666666</v>
      </c>
      <c r="P13" s="28">
        <v>84.66666666666667</v>
      </c>
      <c r="Q13" s="28">
        <v>4</v>
      </c>
      <c r="R13" s="28" t="s">
        <v>215</v>
      </c>
      <c r="S13" s="28"/>
      <c r="T13" s="28"/>
      <c r="U13" s="28" t="s">
        <v>219</v>
      </c>
    </row>
    <row r="14" spans="1:21" ht="12.75" hidden="1">
      <c r="A14" s="28">
        <v>5</v>
      </c>
      <c r="B14" s="94" t="s">
        <v>0</v>
      </c>
      <c r="C14" s="184" t="s">
        <v>0</v>
      </c>
      <c r="D14" s="94" t="s">
        <v>0</v>
      </c>
      <c r="E14" s="28" t="s">
        <v>0</v>
      </c>
      <c r="F14" s="69"/>
      <c r="G14" s="221">
        <v>0</v>
      </c>
      <c r="H14" s="220">
        <v>0</v>
      </c>
      <c r="I14" s="220">
        <v>0</v>
      </c>
      <c r="J14" s="222">
        <v>0</v>
      </c>
      <c r="K14" s="223">
        <v>0</v>
      </c>
      <c r="L14" s="46">
        <v>0</v>
      </c>
      <c r="M14" s="28">
        <v>0</v>
      </c>
      <c r="N14" s="47">
        <v>0</v>
      </c>
      <c r="O14" s="212">
        <v>0</v>
      </c>
      <c r="P14" s="28">
        <v>0</v>
      </c>
      <c r="Q14" s="28"/>
      <c r="R14" s="28">
        <v>0</v>
      </c>
      <c r="S14" s="28">
        <v>0</v>
      </c>
      <c r="T14" s="28">
        <v>0</v>
      </c>
      <c r="U14" s="28" t="s">
        <v>219</v>
      </c>
    </row>
    <row r="15" spans="1:21" ht="12.75" hidden="1">
      <c r="A15" s="28">
        <v>6</v>
      </c>
      <c r="B15" s="94" t="s">
        <v>0</v>
      </c>
      <c r="C15" s="184" t="s">
        <v>0</v>
      </c>
      <c r="D15" s="94" t="s">
        <v>0</v>
      </c>
      <c r="E15" s="28" t="s">
        <v>0</v>
      </c>
      <c r="F15" s="69"/>
      <c r="G15" s="221">
        <v>0</v>
      </c>
      <c r="H15" s="220">
        <v>0</v>
      </c>
      <c r="I15" s="220">
        <v>0</v>
      </c>
      <c r="J15" s="222">
        <v>0</v>
      </c>
      <c r="K15" s="223">
        <v>0</v>
      </c>
      <c r="L15" s="46">
        <v>0</v>
      </c>
      <c r="M15" s="28">
        <v>0</v>
      </c>
      <c r="N15" s="47">
        <v>0</v>
      </c>
      <c r="O15" s="212">
        <v>0</v>
      </c>
      <c r="P15" s="28">
        <v>0</v>
      </c>
      <c r="Q15" s="28"/>
      <c r="R15" s="28">
        <v>0</v>
      </c>
      <c r="S15" s="28">
        <v>0</v>
      </c>
      <c r="T15" s="28">
        <v>0</v>
      </c>
      <c r="U15" s="28" t="s">
        <v>219</v>
      </c>
    </row>
    <row r="16" spans="1:21" ht="12.75" hidden="1">
      <c r="A16" s="28">
        <v>7</v>
      </c>
      <c r="B16" s="94" t="s">
        <v>0</v>
      </c>
      <c r="C16" s="184" t="s">
        <v>0</v>
      </c>
      <c r="D16" s="94" t="s">
        <v>0</v>
      </c>
      <c r="E16" s="28" t="s">
        <v>0</v>
      </c>
      <c r="F16" s="69"/>
      <c r="G16" s="221">
        <v>0</v>
      </c>
      <c r="H16" s="220">
        <v>0</v>
      </c>
      <c r="I16" s="220">
        <v>0</v>
      </c>
      <c r="J16" s="222">
        <v>0</v>
      </c>
      <c r="K16" s="223">
        <v>0</v>
      </c>
      <c r="L16" s="46">
        <v>0</v>
      </c>
      <c r="M16" s="28">
        <v>0</v>
      </c>
      <c r="N16" s="47">
        <v>0</v>
      </c>
      <c r="O16" s="212">
        <v>0</v>
      </c>
      <c r="P16" s="28">
        <v>0</v>
      </c>
      <c r="Q16" s="28"/>
      <c r="R16" s="28">
        <v>0</v>
      </c>
      <c r="S16" s="28">
        <v>0</v>
      </c>
      <c r="T16" s="28">
        <v>0</v>
      </c>
      <c r="U16" s="28" t="s">
        <v>219</v>
      </c>
    </row>
    <row r="17" spans="1:21" ht="12.75" hidden="1">
      <c r="A17" s="28">
        <v>8</v>
      </c>
      <c r="B17" s="94" t="s">
        <v>0</v>
      </c>
      <c r="C17" s="184" t="s">
        <v>0</v>
      </c>
      <c r="D17" s="94" t="s">
        <v>0</v>
      </c>
      <c r="E17" s="28" t="s">
        <v>0</v>
      </c>
      <c r="F17" s="69"/>
      <c r="G17" s="221">
        <v>0</v>
      </c>
      <c r="H17" s="220">
        <v>0</v>
      </c>
      <c r="I17" s="220">
        <v>0</v>
      </c>
      <c r="J17" s="222">
        <v>0</v>
      </c>
      <c r="K17" s="223">
        <v>0</v>
      </c>
      <c r="L17" s="46">
        <v>0</v>
      </c>
      <c r="M17" s="28">
        <v>0</v>
      </c>
      <c r="N17" s="47">
        <v>0</v>
      </c>
      <c r="O17" s="212">
        <v>0</v>
      </c>
      <c r="P17" s="28">
        <v>0</v>
      </c>
      <c r="Q17" s="28"/>
      <c r="R17" s="28">
        <v>0</v>
      </c>
      <c r="S17" s="28">
        <v>0</v>
      </c>
      <c r="T17" s="28">
        <v>0</v>
      </c>
      <c r="U17" s="28" t="s">
        <v>219</v>
      </c>
    </row>
    <row r="18" spans="1:21" ht="12.75" hidden="1">
      <c r="A18" s="28">
        <v>9</v>
      </c>
      <c r="B18" s="94" t="s">
        <v>0</v>
      </c>
      <c r="C18" s="184" t="s">
        <v>0</v>
      </c>
      <c r="D18" s="94" t="s">
        <v>0</v>
      </c>
      <c r="E18" s="28" t="s">
        <v>0</v>
      </c>
      <c r="F18" s="69"/>
      <c r="G18" s="221">
        <v>0</v>
      </c>
      <c r="H18" s="220">
        <v>0</v>
      </c>
      <c r="I18" s="220">
        <v>0</v>
      </c>
      <c r="J18" s="222">
        <v>0</v>
      </c>
      <c r="K18" s="223">
        <v>0</v>
      </c>
      <c r="L18" s="46">
        <v>0</v>
      </c>
      <c r="M18" s="28">
        <v>0</v>
      </c>
      <c r="N18" s="47">
        <v>0</v>
      </c>
      <c r="O18" s="212">
        <v>0</v>
      </c>
      <c r="P18" s="28">
        <v>0</v>
      </c>
      <c r="Q18" s="28"/>
      <c r="R18" s="28">
        <v>0</v>
      </c>
      <c r="S18" s="28">
        <v>0</v>
      </c>
      <c r="T18" s="28">
        <v>0</v>
      </c>
      <c r="U18" s="28" t="s">
        <v>219</v>
      </c>
    </row>
    <row r="19" spans="1:21" ht="13.5" hidden="1" thickBot="1">
      <c r="A19" s="84">
        <v>10</v>
      </c>
      <c r="B19" s="95" t="s">
        <v>0</v>
      </c>
      <c r="C19" s="184" t="s">
        <v>0</v>
      </c>
      <c r="D19" s="95" t="s">
        <v>0</v>
      </c>
      <c r="E19" s="84" t="s">
        <v>0</v>
      </c>
      <c r="F19" s="158"/>
      <c r="G19" s="227">
        <v>0</v>
      </c>
      <c r="H19" s="196">
        <v>0</v>
      </c>
      <c r="I19" s="196">
        <v>0</v>
      </c>
      <c r="J19" s="229">
        <v>0</v>
      </c>
      <c r="K19" s="230">
        <v>0</v>
      </c>
      <c r="L19" s="85">
        <v>0</v>
      </c>
      <c r="M19" s="84">
        <v>0</v>
      </c>
      <c r="N19" s="86">
        <v>0</v>
      </c>
      <c r="O19" s="213">
        <v>0</v>
      </c>
      <c r="P19" s="84">
        <v>0</v>
      </c>
      <c r="Q19" s="84"/>
      <c r="R19" s="84">
        <v>0</v>
      </c>
      <c r="S19" s="84">
        <v>0</v>
      </c>
      <c r="T19" s="84">
        <v>0</v>
      </c>
      <c r="U19" s="84" t="s">
        <v>219</v>
      </c>
    </row>
    <row r="20" ht="13.5" hidden="1" thickTop="1"/>
    <row r="21" spans="4:14" ht="12.75" hidden="1">
      <c r="D21" t="s">
        <v>35</v>
      </c>
      <c r="G21"/>
      <c r="H21"/>
      <c r="I21"/>
      <c r="J21"/>
      <c r="K21"/>
      <c r="N21" t="s">
        <v>36</v>
      </c>
    </row>
  </sheetData>
  <sheetProtection password="CC59" sheet="1" objects="1" scenarios="1" selectLockedCells="1" selectUnlockedCells="1"/>
  <mergeCells count="21">
    <mergeCell ref="A7:A9"/>
    <mergeCell ref="B7:B9"/>
    <mergeCell ref="C7:C9"/>
    <mergeCell ref="D7:D9"/>
    <mergeCell ref="E7:E9"/>
    <mergeCell ref="L7:N7"/>
    <mergeCell ref="Q7:Q9"/>
    <mergeCell ref="F7:F9"/>
    <mergeCell ref="H8:H9"/>
    <mergeCell ref="G8:G9"/>
    <mergeCell ref="O7:O9"/>
    <mergeCell ref="U7:U9"/>
    <mergeCell ref="I8:I9"/>
    <mergeCell ref="J8:J9"/>
    <mergeCell ref="K8:K9"/>
    <mergeCell ref="L8:N8"/>
    <mergeCell ref="S7:S9"/>
    <mergeCell ref="T7:T9"/>
    <mergeCell ref="R7:R9"/>
    <mergeCell ref="P7:P9"/>
    <mergeCell ref="G7:K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ABEFF1"/>
  </sheetPr>
  <dimension ref="A1:O26"/>
  <sheetViews>
    <sheetView showZeros="0" zoomScalePageLayoutView="0" workbookViewId="0" topLeftCell="A1">
      <selection activeCell="B31" sqref="B31"/>
    </sheetView>
  </sheetViews>
  <sheetFormatPr defaultColWidth="9.00390625" defaultRowHeight="12.75"/>
  <cols>
    <col min="1" max="1" width="4.00390625" style="0" customWidth="1"/>
    <col min="2" max="2" width="23.75390625" style="0" customWidth="1"/>
    <col min="3" max="3" width="27.00390625" style="0" customWidth="1"/>
    <col min="4" max="4" width="16.875" style="0" customWidth="1"/>
    <col min="5" max="5" width="6.00390625" style="0" customWidth="1"/>
    <col min="6" max="6" width="4.75390625" style="0" customWidth="1"/>
    <col min="7" max="9" width="7.00390625" style="0" customWidth="1"/>
    <col min="10" max="10" width="7.625" style="0" customWidth="1"/>
    <col min="11" max="11" width="4.625" style="0" customWidth="1"/>
    <col min="12" max="12" width="3.875" style="0" customWidth="1"/>
    <col min="13" max="14" width="6.625" style="0" customWidth="1"/>
    <col min="15" max="15" width="5.875" style="0" customWidth="1"/>
  </cols>
  <sheetData>
    <row r="1" spans="2:8" ht="62.25" customHeight="1">
      <c r="B1" s="1" t="s">
        <v>8</v>
      </c>
      <c r="C1" s="1"/>
      <c r="D1" s="1"/>
      <c r="H1" s="200" t="s">
        <v>9</v>
      </c>
    </row>
    <row r="2" spans="1:12" ht="15.75">
      <c r="A2" t="s">
        <v>144</v>
      </c>
      <c r="H2" s="1" t="s">
        <v>11</v>
      </c>
      <c r="L2" s="2" t="s">
        <v>183</v>
      </c>
    </row>
    <row r="3" spans="2:4" ht="12.75">
      <c r="B3" s="198">
        <v>43239</v>
      </c>
      <c r="C3" s="198"/>
      <c r="D3" s="15"/>
    </row>
    <row r="4" ht="15.75">
      <c r="I4" s="200" t="s">
        <v>12</v>
      </c>
    </row>
    <row r="5" spans="7:9" ht="15.75">
      <c r="G5" s="4"/>
      <c r="I5" s="199" t="s">
        <v>13</v>
      </c>
    </row>
    <row r="6" spans="1:6" ht="13.5" thickBot="1">
      <c r="A6" s="19"/>
      <c r="B6" s="197">
        <v>43239</v>
      </c>
      <c r="C6" s="197"/>
      <c r="D6" s="19"/>
      <c r="E6" s="19"/>
      <c r="F6" s="202" t="s">
        <v>14</v>
      </c>
    </row>
    <row r="7" spans="1:15" ht="23.25" customHeight="1" thickTop="1">
      <c r="A7" s="318" t="s">
        <v>171</v>
      </c>
      <c r="B7" s="321" t="s">
        <v>101</v>
      </c>
      <c r="C7" s="321" t="s">
        <v>6</v>
      </c>
      <c r="D7" s="321" t="s">
        <v>2</v>
      </c>
      <c r="E7" s="318" t="s">
        <v>222</v>
      </c>
      <c r="F7" s="356" t="s">
        <v>173</v>
      </c>
      <c r="G7" s="340" t="s">
        <v>54</v>
      </c>
      <c r="H7" s="341"/>
      <c r="I7" s="351"/>
      <c r="J7" s="364" t="s">
        <v>174</v>
      </c>
      <c r="K7" s="305" t="s">
        <v>159</v>
      </c>
      <c r="L7" s="317" t="s">
        <v>160</v>
      </c>
      <c r="M7" s="317" t="s">
        <v>161</v>
      </c>
      <c r="N7" s="317" t="s">
        <v>176</v>
      </c>
      <c r="O7" s="317" t="s">
        <v>177</v>
      </c>
    </row>
    <row r="8" spans="1:15" ht="90.75" customHeight="1">
      <c r="A8" s="319"/>
      <c r="B8" s="322"/>
      <c r="C8" s="322"/>
      <c r="D8" s="322"/>
      <c r="E8" s="319"/>
      <c r="F8" s="357"/>
      <c r="G8" s="342"/>
      <c r="H8" s="343"/>
      <c r="I8" s="352"/>
      <c r="J8" s="311"/>
      <c r="K8" s="306"/>
      <c r="L8" s="313"/>
      <c r="M8" s="313"/>
      <c r="N8" s="313"/>
      <c r="O8" s="313"/>
    </row>
    <row r="9" spans="1:15" ht="13.5" thickBot="1">
      <c r="A9" s="320"/>
      <c r="B9" s="323"/>
      <c r="C9" s="323"/>
      <c r="D9" s="323"/>
      <c r="E9" s="320"/>
      <c r="F9" s="358"/>
      <c r="G9" s="227">
        <v>1</v>
      </c>
      <c r="H9" s="196">
        <v>2</v>
      </c>
      <c r="I9" s="228">
        <v>3</v>
      </c>
      <c r="J9" s="312"/>
      <c r="K9" s="307"/>
      <c r="L9" s="314"/>
      <c r="M9" s="314"/>
      <c r="N9" s="314"/>
      <c r="O9" s="314"/>
    </row>
    <row r="10" spans="1:15" ht="13.5" thickTop="1">
      <c r="A10" s="149">
        <v>4</v>
      </c>
      <c r="B10" s="184" t="s">
        <v>195</v>
      </c>
      <c r="C10" s="184" t="s">
        <v>196</v>
      </c>
      <c r="D10" s="184" t="s">
        <v>197</v>
      </c>
      <c r="E10" s="149">
        <v>0</v>
      </c>
      <c r="F10" s="114">
        <v>4</v>
      </c>
      <c r="G10" s="279">
        <v>133.164</v>
      </c>
      <c r="H10" s="186">
        <v>131.15</v>
      </c>
      <c r="I10" s="280">
        <v>137.278</v>
      </c>
      <c r="J10" s="288">
        <v>137.278</v>
      </c>
      <c r="K10" s="149">
        <v>1</v>
      </c>
      <c r="L10" s="149" t="s">
        <v>215</v>
      </c>
      <c r="M10" s="149">
        <v>0</v>
      </c>
      <c r="N10" s="149">
        <v>0</v>
      </c>
      <c r="O10" s="149">
        <v>3</v>
      </c>
    </row>
    <row r="11" spans="1:15" ht="12.75">
      <c r="A11" s="28">
        <v>3</v>
      </c>
      <c r="B11" s="94" t="s">
        <v>200</v>
      </c>
      <c r="C11" s="184" t="s">
        <v>192</v>
      </c>
      <c r="D11" s="94" t="s">
        <v>193</v>
      </c>
      <c r="E11" s="28">
        <v>0</v>
      </c>
      <c r="F11" s="69">
        <v>2</v>
      </c>
      <c r="G11" s="281">
        <v>124.57</v>
      </c>
      <c r="H11" s="31">
        <v>119.024</v>
      </c>
      <c r="I11" s="282">
        <v>122.904</v>
      </c>
      <c r="J11" s="288">
        <v>124.57</v>
      </c>
      <c r="K11" s="28">
        <v>2</v>
      </c>
      <c r="L11" s="28" t="s">
        <v>215</v>
      </c>
      <c r="M11" s="28">
        <v>0</v>
      </c>
      <c r="N11" s="28">
        <v>0</v>
      </c>
      <c r="O11" s="28" t="s">
        <v>219</v>
      </c>
    </row>
    <row r="12" spans="1:15" ht="12.75">
      <c r="A12" s="149">
        <v>5</v>
      </c>
      <c r="B12" s="94" t="s">
        <v>187</v>
      </c>
      <c r="C12" s="184" t="s">
        <v>185</v>
      </c>
      <c r="D12" s="94" t="s">
        <v>188</v>
      </c>
      <c r="E12" s="28">
        <v>0</v>
      </c>
      <c r="F12" s="69">
        <v>3</v>
      </c>
      <c r="G12" s="281">
        <v>0</v>
      </c>
      <c r="H12" s="31">
        <v>0</v>
      </c>
      <c r="I12" s="282">
        <v>98.15</v>
      </c>
      <c r="J12" s="288">
        <v>98.15</v>
      </c>
      <c r="K12" s="28">
        <v>3</v>
      </c>
      <c r="L12" s="28" t="s">
        <v>215</v>
      </c>
      <c r="M12" s="28"/>
      <c r="N12" s="28"/>
      <c r="O12" s="28" t="s">
        <v>219</v>
      </c>
    </row>
    <row r="13" spans="1:15" ht="12.75">
      <c r="A13" s="28">
        <v>1</v>
      </c>
      <c r="B13" s="94" t="s">
        <v>199</v>
      </c>
      <c r="C13" s="184" t="s">
        <v>185</v>
      </c>
      <c r="D13" s="94" t="s">
        <v>188</v>
      </c>
      <c r="E13" s="28">
        <v>0</v>
      </c>
      <c r="F13" s="69"/>
      <c r="G13" s="281">
        <v>93.944</v>
      </c>
      <c r="H13" s="31">
        <v>75</v>
      </c>
      <c r="I13" s="282">
        <v>0</v>
      </c>
      <c r="J13" s="288">
        <v>93.944</v>
      </c>
      <c r="K13" s="28">
        <v>4</v>
      </c>
      <c r="L13" s="28" t="s">
        <v>215</v>
      </c>
      <c r="M13" s="28"/>
      <c r="N13" s="28"/>
      <c r="O13" s="28" t="s">
        <v>219</v>
      </c>
    </row>
    <row r="14" spans="1:15" ht="12.75">
      <c r="A14" s="149">
        <v>2</v>
      </c>
      <c r="B14" s="94" t="s">
        <v>191</v>
      </c>
      <c r="C14" s="184" t="s">
        <v>185</v>
      </c>
      <c r="D14" s="94" t="s">
        <v>188</v>
      </c>
      <c r="E14" s="28">
        <v>0</v>
      </c>
      <c r="F14" s="69"/>
      <c r="G14" s="281">
        <v>18</v>
      </c>
      <c r="H14" s="31">
        <v>36</v>
      </c>
      <c r="I14" s="282">
        <v>0</v>
      </c>
      <c r="J14" s="288">
        <v>36</v>
      </c>
      <c r="K14" s="28">
        <v>5</v>
      </c>
      <c r="L14" s="28" t="s">
        <v>215</v>
      </c>
      <c r="M14" s="28"/>
      <c r="N14" s="28"/>
      <c r="O14" s="28" t="s">
        <v>219</v>
      </c>
    </row>
    <row r="15" spans="1:15" ht="12.75">
      <c r="A15" s="28">
        <v>6</v>
      </c>
      <c r="B15" s="94" t="s">
        <v>189</v>
      </c>
      <c r="C15" s="184" t="s">
        <v>185</v>
      </c>
      <c r="D15" s="94" t="s">
        <v>188</v>
      </c>
      <c r="E15" s="28">
        <v>0</v>
      </c>
      <c r="F15" s="69"/>
      <c r="G15" s="279">
        <v>0</v>
      </c>
      <c r="H15" s="186">
        <v>0</v>
      </c>
      <c r="I15" s="280">
        <v>0</v>
      </c>
      <c r="J15" s="288">
        <v>0</v>
      </c>
      <c r="K15" s="28"/>
      <c r="L15" s="28">
        <v>0</v>
      </c>
      <c r="M15" s="28">
        <v>0</v>
      </c>
      <c r="N15" s="28">
        <v>0</v>
      </c>
      <c r="O15" s="28" t="s">
        <v>219</v>
      </c>
    </row>
    <row r="16" spans="1:15" ht="12.75" hidden="1">
      <c r="A16" s="149">
        <v>7</v>
      </c>
      <c r="B16" s="94" t="s">
        <v>0</v>
      </c>
      <c r="C16" s="184" t="s">
        <v>0</v>
      </c>
      <c r="D16" s="94" t="s">
        <v>0</v>
      </c>
      <c r="E16" s="28" t="s">
        <v>0</v>
      </c>
      <c r="F16" s="69"/>
      <c r="G16" s="281">
        <v>0</v>
      </c>
      <c r="H16" s="31">
        <v>0</v>
      </c>
      <c r="I16" s="282">
        <v>0</v>
      </c>
      <c r="J16" s="288">
        <v>0</v>
      </c>
      <c r="K16" s="28"/>
      <c r="L16" s="28">
        <v>0</v>
      </c>
      <c r="M16" s="28">
        <v>0</v>
      </c>
      <c r="N16" s="28">
        <v>0</v>
      </c>
      <c r="O16" s="28" t="s">
        <v>219</v>
      </c>
    </row>
    <row r="17" spans="1:15" ht="12.75" hidden="1">
      <c r="A17" s="28">
        <v>8</v>
      </c>
      <c r="B17" s="94" t="s">
        <v>0</v>
      </c>
      <c r="C17" s="184" t="s">
        <v>0</v>
      </c>
      <c r="D17" s="94" t="s">
        <v>0</v>
      </c>
      <c r="E17" s="28" t="s">
        <v>0</v>
      </c>
      <c r="F17" s="69"/>
      <c r="G17" s="281">
        <v>0</v>
      </c>
      <c r="H17" s="31">
        <v>0</v>
      </c>
      <c r="I17" s="282">
        <v>0</v>
      </c>
      <c r="J17" s="288">
        <v>0</v>
      </c>
      <c r="K17" s="28"/>
      <c r="L17" s="28">
        <v>0</v>
      </c>
      <c r="M17" s="28">
        <v>0</v>
      </c>
      <c r="N17" s="28">
        <v>0</v>
      </c>
      <c r="O17" s="28" t="s">
        <v>219</v>
      </c>
    </row>
    <row r="18" spans="1:15" ht="12.75" hidden="1">
      <c r="A18" s="149">
        <v>9</v>
      </c>
      <c r="B18" s="94" t="s">
        <v>0</v>
      </c>
      <c r="C18" s="184" t="s">
        <v>0</v>
      </c>
      <c r="D18" s="94" t="s">
        <v>0</v>
      </c>
      <c r="E18" s="28" t="s">
        <v>0</v>
      </c>
      <c r="F18" s="69"/>
      <c r="G18" s="281">
        <v>0</v>
      </c>
      <c r="H18" s="31">
        <v>0</v>
      </c>
      <c r="I18" s="282">
        <v>0</v>
      </c>
      <c r="J18" s="288">
        <v>0</v>
      </c>
      <c r="K18" s="28"/>
      <c r="L18" s="28">
        <v>0</v>
      </c>
      <c r="M18" s="28">
        <v>0</v>
      </c>
      <c r="N18" s="28">
        <v>0</v>
      </c>
      <c r="O18" s="28" t="s">
        <v>219</v>
      </c>
    </row>
    <row r="19" spans="1:15" ht="12.75" hidden="1">
      <c r="A19" s="28">
        <v>10</v>
      </c>
      <c r="B19" s="277" t="s">
        <v>0</v>
      </c>
      <c r="C19" s="184" t="s">
        <v>0</v>
      </c>
      <c r="D19" s="277" t="s">
        <v>0</v>
      </c>
      <c r="E19" s="178" t="s">
        <v>0</v>
      </c>
      <c r="F19" s="278"/>
      <c r="G19" s="281">
        <v>0</v>
      </c>
      <c r="H19" s="31">
        <v>0</v>
      </c>
      <c r="I19" s="282">
        <v>0</v>
      </c>
      <c r="J19" s="288">
        <v>0</v>
      </c>
      <c r="K19" s="178"/>
      <c r="L19" s="178">
        <v>0</v>
      </c>
      <c r="M19" s="178">
        <v>0</v>
      </c>
      <c r="N19" s="178">
        <v>0</v>
      </c>
      <c r="O19" s="178" t="s">
        <v>219</v>
      </c>
    </row>
    <row r="20" spans="1:15" ht="12.75" hidden="1">
      <c r="A20" s="149">
        <v>11</v>
      </c>
      <c r="B20" s="277" t="s">
        <v>0</v>
      </c>
      <c r="C20" s="184" t="s">
        <v>0</v>
      </c>
      <c r="D20" s="277" t="s">
        <v>0</v>
      </c>
      <c r="E20" s="178" t="s">
        <v>0</v>
      </c>
      <c r="F20" s="278"/>
      <c r="G20" s="283">
        <v>0</v>
      </c>
      <c r="H20" s="284">
        <v>0</v>
      </c>
      <c r="I20" s="285">
        <v>0</v>
      </c>
      <c r="J20" s="288">
        <v>0</v>
      </c>
      <c r="K20" s="178"/>
      <c r="L20" s="178">
        <v>0</v>
      </c>
      <c r="M20" s="178">
        <v>0</v>
      </c>
      <c r="N20" s="178">
        <v>0</v>
      </c>
      <c r="O20" s="178" t="s">
        <v>219</v>
      </c>
    </row>
    <row r="21" spans="1:15" ht="12.75" hidden="1">
      <c r="A21" s="28">
        <v>12</v>
      </c>
      <c r="B21" s="277" t="s">
        <v>0</v>
      </c>
      <c r="C21" s="184" t="s">
        <v>0</v>
      </c>
      <c r="D21" s="277" t="s">
        <v>0</v>
      </c>
      <c r="E21" s="178" t="s">
        <v>0</v>
      </c>
      <c r="F21" s="278"/>
      <c r="G21" s="283">
        <v>0</v>
      </c>
      <c r="H21" s="284">
        <v>0</v>
      </c>
      <c r="I21" s="285">
        <v>0</v>
      </c>
      <c r="J21" s="288">
        <v>0</v>
      </c>
      <c r="K21" s="178"/>
      <c r="L21" s="178">
        <v>0</v>
      </c>
      <c r="M21" s="178">
        <v>0</v>
      </c>
      <c r="N21" s="178">
        <v>0</v>
      </c>
      <c r="O21" s="178" t="s">
        <v>219</v>
      </c>
    </row>
    <row r="22" spans="1:15" ht="12.75" hidden="1">
      <c r="A22" s="149">
        <v>13</v>
      </c>
      <c r="B22" s="277" t="s">
        <v>0</v>
      </c>
      <c r="C22" s="184" t="s">
        <v>0</v>
      </c>
      <c r="D22" s="277" t="s">
        <v>0</v>
      </c>
      <c r="E22" s="178" t="s">
        <v>0</v>
      </c>
      <c r="F22" s="278"/>
      <c r="G22" s="283">
        <v>0</v>
      </c>
      <c r="H22" s="284">
        <v>0</v>
      </c>
      <c r="I22" s="285">
        <v>0</v>
      </c>
      <c r="J22" s="288">
        <v>0</v>
      </c>
      <c r="K22" s="178"/>
      <c r="L22" s="178">
        <v>0</v>
      </c>
      <c r="M22" s="178">
        <v>0</v>
      </c>
      <c r="N22" s="178">
        <v>0</v>
      </c>
      <c r="O22" s="178" t="s">
        <v>219</v>
      </c>
    </row>
    <row r="23" spans="1:15" ht="12.75" hidden="1">
      <c r="A23" s="28">
        <v>14</v>
      </c>
      <c r="B23" s="277" t="s">
        <v>0</v>
      </c>
      <c r="C23" s="184" t="s">
        <v>0</v>
      </c>
      <c r="D23" s="277" t="s">
        <v>0</v>
      </c>
      <c r="E23" s="178" t="s">
        <v>0</v>
      </c>
      <c r="F23" s="278"/>
      <c r="G23" s="283">
        <v>0</v>
      </c>
      <c r="H23" s="284">
        <v>0</v>
      </c>
      <c r="I23" s="285">
        <v>0</v>
      </c>
      <c r="J23" s="288">
        <v>0</v>
      </c>
      <c r="K23" s="178"/>
      <c r="L23" s="178">
        <v>0</v>
      </c>
      <c r="M23" s="178">
        <v>0</v>
      </c>
      <c r="N23" s="178">
        <v>0</v>
      </c>
      <c r="O23" s="178" t="s">
        <v>219</v>
      </c>
    </row>
    <row r="24" spans="1:15" ht="13.5" hidden="1" thickBot="1">
      <c r="A24" s="84">
        <v>15</v>
      </c>
      <c r="B24" s="95" t="s">
        <v>0</v>
      </c>
      <c r="C24" s="184" t="s">
        <v>0</v>
      </c>
      <c r="D24" s="95" t="s">
        <v>0</v>
      </c>
      <c r="E24" s="84" t="s">
        <v>0</v>
      </c>
      <c r="F24" s="158"/>
      <c r="G24" s="286">
        <v>0</v>
      </c>
      <c r="H24" s="101">
        <v>0</v>
      </c>
      <c r="I24" s="287">
        <v>0</v>
      </c>
      <c r="J24" s="286">
        <v>0</v>
      </c>
      <c r="K24" s="84"/>
      <c r="L24" s="84">
        <v>0</v>
      </c>
      <c r="M24" s="84">
        <v>0</v>
      </c>
      <c r="N24" s="84">
        <v>0</v>
      </c>
      <c r="O24" s="84" t="s">
        <v>219</v>
      </c>
    </row>
    <row r="25" ht="13.5" hidden="1" thickTop="1"/>
    <row r="26" spans="4:9" ht="12.75" hidden="1">
      <c r="D26" t="s">
        <v>35</v>
      </c>
      <c r="I26" t="s">
        <v>36</v>
      </c>
    </row>
    <row r="27" ht="12.75" hidden="1"/>
  </sheetData>
  <sheetProtection password="CC59" sheet="1" objects="1" scenarios="1" selectLockedCells="1" selectUnlockedCells="1"/>
  <mergeCells count="13">
    <mergeCell ref="G7:I8"/>
    <mergeCell ref="A7:A9"/>
    <mergeCell ref="B7:B9"/>
    <mergeCell ref="C7:C9"/>
    <mergeCell ref="D7:D9"/>
    <mergeCell ref="E7:E9"/>
    <mergeCell ref="F7:F9"/>
    <mergeCell ref="M7:M9"/>
    <mergeCell ref="N7:N9"/>
    <mergeCell ref="O7:O9"/>
    <mergeCell ref="J7:J9"/>
    <mergeCell ref="K7:K9"/>
    <mergeCell ref="L7:L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X105"/>
  <sheetViews>
    <sheetView showGridLines="0" zoomScale="80" zoomScaleNormal="80" zoomScalePageLayoutView="0" workbookViewId="0" topLeftCell="A1">
      <selection activeCell="E15" sqref="E15"/>
    </sheetView>
  </sheetViews>
  <sheetFormatPr defaultColWidth="9.00390625" defaultRowHeight="12.75"/>
  <cols>
    <col min="1" max="1" width="7.125" style="0" customWidth="1"/>
    <col min="2" max="2" width="3.625" style="0" customWidth="1"/>
    <col min="3" max="3" width="4.625" style="0" customWidth="1"/>
    <col min="4" max="4" width="2.75390625" style="0" customWidth="1"/>
    <col min="5" max="50" width="6.25390625" style="0" customWidth="1"/>
  </cols>
  <sheetData>
    <row r="1" spans="2:18" ht="15.75">
      <c r="B1" s="12"/>
      <c r="R1" s="200" t="s">
        <v>170</v>
      </c>
    </row>
    <row r="2" spans="16:22" ht="15.75">
      <c r="P2" s="3" t="s">
        <v>11</v>
      </c>
      <c r="V2" s="2" t="e">
        <f>#REF!</f>
        <v>#REF!</v>
      </c>
    </row>
    <row r="3" ht="12.75">
      <c r="B3" s="175"/>
    </row>
    <row r="4" spans="10:22" ht="15.75">
      <c r="J4" s="2"/>
      <c r="R4" s="200" t="str">
        <f>ЕК600!U4</f>
        <v>Лично-командное Первенство Тверской области по судомодельному </v>
      </c>
      <c r="V4" s="4"/>
    </row>
    <row r="5" ht="15.75">
      <c r="R5" s="200" t="str">
        <f>ЕК600!U5</f>
        <v>спорту среди школьников.</v>
      </c>
    </row>
    <row r="7" spans="1:34" ht="13.5" thickBot="1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</row>
    <row r="8" spans="1:34" ht="13.5" thickTop="1">
      <c r="A8" s="36" t="s">
        <v>80</v>
      </c>
      <c r="B8" s="37"/>
      <c r="C8" s="37"/>
      <c r="D8" s="39"/>
      <c r="E8" s="36"/>
      <c r="F8" s="37"/>
      <c r="G8" s="38">
        <v>1</v>
      </c>
      <c r="H8" s="37"/>
      <c r="I8" s="37"/>
      <c r="J8" s="39"/>
      <c r="K8" s="34"/>
      <c r="L8" s="34"/>
      <c r="M8" s="35">
        <v>2</v>
      </c>
      <c r="N8" s="34"/>
      <c r="O8" s="34"/>
      <c r="P8" s="34"/>
      <c r="Q8" s="36"/>
      <c r="R8" s="37"/>
      <c r="S8" s="38">
        <v>3</v>
      </c>
      <c r="T8" s="37"/>
      <c r="U8" s="37"/>
      <c r="V8" s="39"/>
      <c r="W8" s="34"/>
      <c r="X8" s="34"/>
      <c r="Y8" s="35">
        <v>4</v>
      </c>
      <c r="Z8" s="34"/>
      <c r="AA8" s="34"/>
      <c r="AB8" s="34"/>
      <c r="AC8" s="36"/>
      <c r="AD8" s="37"/>
      <c r="AE8" s="38">
        <v>5</v>
      </c>
      <c r="AF8" s="37"/>
      <c r="AG8" s="37"/>
      <c r="AH8" s="39"/>
    </row>
    <row r="9" spans="1:34" ht="15">
      <c r="A9" s="40" t="s">
        <v>45</v>
      </c>
      <c r="B9" s="24"/>
      <c r="C9" s="24"/>
      <c r="D9" s="41"/>
      <c r="E9" s="40"/>
      <c r="F9" s="269"/>
      <c r="G9" s="270" t="str">
        <f>IF(ISERROR(VLOOKUP(G8,#REF!,5,FALSE))=TRUE," ",VLOOKUP(G8,#REF!,5,FALSE))</f>
        <v> </v>
      </c>
      <c r="H9" s="269"/>
      <c r="I9" s="269"/>
      <c r="J9" s="271"/>
      <c r="K9" s="272"/>
      <c r="L9" s="272"/>
      <c r="M9" s="270" t="str">
        <f>IF(ISERROR(VLOOKUP(M8,#REF!,5,FALSE))=TRUE," ",VLOOKUP(M8,#REF!,5,FALSE))</f>
        <v> </v>
      </c>
      <c r="N9" s="272"/>
      <c r="O9" s="272"/>
      <c r="P9" s="272"/>
      <c r="Q9" s="273"/>
      <c r="R9" s="269"/>
      <c r="S9" s="270" t="str">
        <f>IF(ISERROR(VLOOKUP(S8,#REF!,5,FALSE))=TRUE," ",VLOOKUP(S8,#REF!,5,FALSE))</f>
        <v> </v>
      </c>
      <c r="T9" s="269"/>
      <c r="U9" s="269"/>
      <c r="V9" s="271"/>
      <c r="W9" s="272"/>
      <c r="X9" s="272"/>
      <c r="Y9" s="270" t="str">
        <f>IF(ISERROR(VLOOKUP(Y8,#REF!,5,FALSE))=TRUE," ",VLOOKUP(Y8,#REF!,5,FALSE))</f>
        <v> </v>
      </c>
      <c r="Z9" s="272"/>
      <c r="AA9" s="272"/>
      <c r="AB9" s="272"/>
      <c r="AC9" s="273"/>
      <c r="AD9" s="269"/>
      <c r="AE9" s="270" t="str">
        <f>IF(ISERROR(VLOOKUP(AE8,#REF!,5,FALSE))=TRUE," ",VLOOKUP(AE8,#REF!,5,FALSE))</f>
        <v> </v>
      </c>
      <c r="AF9" s="269"/>
      <c r="AG9" s="269"/>
      <c r="AH9" s="271"/>
    </row>
    <row r="10" spans="1:34" ht="15">
      <c r="A10" s="42" t="s">
        <v>46</v>
      </c>
      <c r="B10" s="34"/>
      <c r="C10" s="34"/>
      <c r="D10" s="43"/>
      <c r="E10" s="42"/>
      <c r="F10" s="34"/>
      <c r="G10" s="156" t="str">
        <f>IF(ISERROR(VLOOKUP(G9,#REF!,2,FALSE))=TRUE," ",VLOOKUP(G9,#REF!,2,FALSE))</f>
        <v> </v>
      </c>
      <c r="H10" s="34"/>
      <c r="I10" s="34"/>
      <c r="J10" s="43"/>
      <c r="K10" s="34"/>
      <c r="L10" s="34"/>
      <c r="M10" s="156" t="str">
        <f>IF(ISERROR(VLOOKUP(M9,#REF!,2,FALSE))=TRUE," ",VLOOKUP(M9,#REF!,2,FALSE))</f>
        <v> </v>
      </c>
      <c r="N10" s="34"/>
      <c r="O10" s="34"/>
      <c r="P10" s="34"/>
      <c r="Q10" s="42"/>
      <c r="R10" s="34"/>
      <c r="S10" s="156" t="str">
        <f>IF(ISERROR(VLOOKUP(S9,#REF!,2,FALSE))=TRUE," ",VLOOKUP(S9,#REF!,2,FALSE))</f>
        <v> </v>
      </c>
      <c r="T10" s="34"/>
      <c r="U10" s="34"/>
      <c r="V10" s="43"/>
      <c r="W10" s="34"/>
      <c r="X10" s="34"/>
      <c r="Y10" s="156" t="str">
        <f>IF(ISERROR(VLOOKUP(Y9,#REF!,2,FALSE))=TRUE," ",VLOOKUP(Y9,#REF!,2,FALSE))</f>
        <v> </v>
      </c>
      <c r="Z10" s="34"/>
      <c r="AA10" s="34"/>
      <c r="AB10" s="34"/>
      <c r="AC10" s="42"/>
      <c r="AD10" s="34"/>
      <c r="AE10" s="156" t="str">
        <f>IF(ISERROR(VLOOKUP(AE9,#REF!,2,FALSE))=TRUE," ",VLOOKUP(AE9,#REF!,2,FALSE))</f>
        <v> </v>
      </c>
      <c r="AF10" s="34"/>
      <c r="AG10" s="34"/>
      <c r="AH10" s="43"/>
    </row>
    <row r="11" spans="1:34" s="265" customFormat="1" ht="20.25">
      <c r="A11" s="267" t="s">
        <v>52</v>
      </c>
      <c r="B11" s="259"/>
      <c r="C11" s="259"/>
      <c r="D11" s="260"/>
      <c r="E11" s="261"/>
      <c r="F11" s="262"/>
      <c r="G11" s="263">
        <f>'F3-V-Прот'!$F$10</f>
        <v>0</v>
      </c>
      <c r="H11" s="262"/>
      <c r="I11" s="262"/>
      <c r="J11" s="264"/>
      <c r="M11" s="266">
        <f>'F3-V-Прот'!$F$11</f>
        <v>0</v>
      </c>
      <c r="Q11" s="261"/>
      <c r="R11" s="262"/>
      <c r="S11" s="263">
        <f>'F3-V-Прот'!$F$12</f>
        <v>0</v>
      </c>
      <c r="T11" s="262"/>
      <c r="U11" s="262"/>
      <c r="V11" s="264"/>
      <c r="Y11" s="266">
        <f>'F3-V-Прот'!$F$13</f>
        <v>0</v>
      </c>
      <c r="AC11" s="261"/>
      <c r="AD11" s="262"/>
      <c r="AE11" s="263">
        <f>'F3-V-Прот'!$F$14</f>
        <v>0</v>
      </c>
      <c r="AF11" s="262"/>
      <c r="AG11" s="262"/>
      <c r="AH11" s="264"/>
    </row>
    <row r="12" spans="1:34" s="25" customFormat="1" ht="12.75">
      <c r="A12" s="61"/>
      <c r="B12" s="62"/>
      <c r="C12" s="62"/>
      <c r="D12" s="63"/>
      <c r="E12" s="53">
        <v>1</v>
      </c>
      <c r="F12" s="68" t="s">
        <v>81</v>
      </c>
      <c r="G12" s="69">
        <v>2</v>
      </c>
      <c r="H12" s="68" t="s">
        <v>81</v>
      </c>
      <c r="I12" s="69">
        <v>3</v>
      </c>
      <c r="J12" s="70" t="s">
        <v>81</v>
      </c>
      <c r="K12" s="69">
        <v>1</v>
      </c>
      <c r="L12" s="68" t="s">
        <v>81</v>
      </c>
      <c r="M12" s="69">
        <v>2</v>
      </c>
      <c r="N12" s="68" t="s">
        <v>81</v>
      </c>
      <c r="O12" s="69">
        <v>3</v>
      </c>
      <c r="P12" s="68" t="s">
        <v>81</v>
      </c>
      <c r="Q12" s="53">
        <v>1</v>
      </c>
      <c r="R12" s="68" t="s">
        <v>81</v>
      </c>
      <c r="S12" s="69">
        <v>2</v>
      </c>
      <c r="T12" s="68" t="s">
        <v>81</v>
      </c>
      <c r="U12" s="69">
        <v>3</v>
      </c>
      <c r="V12" s="70" t="s">
        <v>81</v>
      </c>
      <c r="W12" s="69">
        <v>1</v>
      </c>
      <c r="X12" s="68" t="s">
        <v>81</v>
      </c>
      <c r="Y12" s="69">
        <v>2</v>
      </c>
      <c r="Z12" s="68" t="s">
        <v>81</v>
      </c>
      <c r="AA12" s="69">
        <v>3</v>
      </c>
      <c r="AB12" s="68" t="s">
        <v>81</v>
      </c>
      <c r="AC12" s="53">
        <v>1</v>
      </c>
      <c r="AD12" s="68" t="s">
        <v>81</v>
      </c>
      <c r="AE12" s="69">
        <v>2</v>
      </c>
      <c r="AF12" s="68" t="s">
        <v>81</v>
      </c>
      <c r="AG12" s="69">
        <v>3</v>
      </c>
      <c r="AH12" s="70" t="s">
        <v>81</v>
      </c>
    </row>
    <row r="13" spans="1:34" ht="12.75">
      <c r="A13" s="40"/>
      <c r="B13" s="24"/>
      <c r="C13" s="24"/>
      <c r="D13" s="41"/>
      <c r="E13" s="44" t="s">
        <v>82</v>
      </c>
      <c r="F13" s="32"/>
      <c r="G13" s="33" t="s">
        <v>82</v>
      </c>
      <c r="H13" s="32"/>
      <c r="I13" s="33" t="s">
        <v>82</v>
      </c>
      <c r="J13" s="45"/>
      <c r="K13" s="33" t="s">
        <v>82</v>
      </c>
      <c r="L13" s="32"/>
      <c r="M13" s="33" t="s">
        <v>82</v>
      </c>
      <c r="N13" s="32"/>
      <c r="O13" s="33" t="s">
        <v>82</v>
      </c>
      <c r="P13" s="32"/>
      <c r="Q13" s="44" t="s">
        <v>82</v>
      </c>
      <c r="R13" s="32"/>
      <c r="S13" s="33" t="s">
        <v>82</v>
      </c>
      <c r="T13" s="32"/>
      <c r="U13" s="33" t="s">
        <v>82</v>
      </c>
      <c r="V13" s="45"/>
      <c r="W13" s="33" t="s">
        <v>82</v>
      </c>
      <c r="X13" s="32"/>
      <c r="Y13" s="33" t="s">
        <v>82</v>
      </c>
      <c r="Z13" s="32"/>
      <c r="AA13" s="33" t="s">
        <v>82</v>
      </c>
      <c r="AB13" s="32"/>
      <c r="AC13" s="44" t="s">
        <v>82</v>
      </c>
      <c r="AD13" s="32"/>
      <c r="AE13" s="33" t="s">
        <v>82</v>
      </c>
      <c r="AF13" s="32"/>
      <c r="AG13" s="33" t="s">
        <v>82</v>
      </c>
      <c r="AH13" s="45"/>
    </row>
    <row r="14" spans="1:50" ht="42.75">
      <c r="A14" s="40"/>
      <c r="B14" s="24"/>
      <c r="C14" s="29" t="s">
        <v>55</v>
      </c>
      <c r="D14" s="64" t="s">
        <v>56</v>
      </c>
      <c r="E14" s="46">
        <v>1</v>
      </c>
      <c r="F14" s="28">
        <v>2</v>
      </c>
      <c r="G14" s="28">
        <v>1</v>
      </c>
      <c r="H14" s="28">
        <v>2</v>
      </c>
      <c r="I14" s="28">
        <v>1</v>
      </c>
      <c r="J14" s="47">
        <v>2</v>
      </c>
      <c r="K14" s="28">
        <v>1</v>
      </c>
      <c r="L14" s="28">
        <v>2</v>
      </c>
      <c r="M14" s="28">
        <v>1</v>
      </c>
      <c r="N14" s="28">
        <v>2</v>
      </c>
      <c r="O14" s="28">
        <v>1</v>
      </c>
      <c r="P14" s="28">
        <v>2</v>
      </c>
      <c r="Q14" s="46">
        <v>1</v>
      </c>
      <c r="R14" s="28">
        <v>2</v>
      </c>
      <c r="S14" s="28">
        <v>1</v>
      </c>
      <c r="T14" s="28">
        <v>2</v>
      </c>
      <c r="U14" s="28">
        <v>1</v>
      </c>
      <c r="V14" s="47">
        <v>2</v>
      </c>
      <c r="W14" s="28">
        <v>1</v>
      </c>
      <c r="X14" s="28">
        <v>2</v>
      </c>
      <c r="Y14" s="28">
        <v>1</v>
      </c>
      <c r="Z14" s="28">
        <v>2</v>
      </c>
      <c r="AA14" s="28">
        <v>1</v>
      </c>
      <c r="AB14" s="28">
        <v>2</v>
      </c>
      <c r="AC14" s="46">
        <v>1</v>
      </c>
      <c r="AD14" s="28">
        <v>2</v>
      </c>
      <c r="AE14" s="28">
        <v>1</v>
      </c>
      <c r="AF14" s="28">
        <v>2</v>
      </c>
      <c r="AG14" s="28">
        <v>1</v>
      </c>
      <c r="AH14" s="47">
        <v>2</v>
      </c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</row>
    <row r="15" spans="1:50" ht="12.75">
      <c r="A15" s="40" t="s">
        <v>83</v>
      </c>
      <c r="B15" s="27" t="s">
        <v>58</v>
      </c>
      <c r="C15" s="28">
        <v>6</v>
      </c>
      <c r="D15" s="47">
        <v>-2</v>
      </c>
      <c r="E15" s="46"/>
      <c r="F15" s="28"/>
      <c r="G15" s="28"/>
      <c r="H15" s="28"/>
      <c r="I15" s="28"/>
      <c r="J15" s="47"/>
      <c r="K15" s="28"/>
      <c r="L15" s="28"/>
      <c r="M15" s="28"/>
      <c r="N15" s="28"/>
      <c r="O15" s="28"/>
      <c r="P15" s="28"/>
      <c r="Q15" s="46"/>
      <c r="R15" s="28"/>
      <c r="S15" s="28"/>
      <c r="T15" s="28"/>
      <c r="U15" s="28"/>
      <c r="V15" s="47"/>
      <c r="W15" s="28"/>
      <c r="X15" s="28"/>
      <c r="Y15" s="28"/>
      <c r="Z15" s="28"/>
      <c r="AA15" s="28"/>
      <c r="AB15" s="28"/>
      <c r="AC15" s="46"/>
      <c r="AD15" s="28"/>
      <c r="AE15" s="28"/>
      <c r="AF15" s="28"/>
      <c r="AG15" s="28"/>
      <c r="AH15" s="47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</row>
    <row r="16" spans="1:50" ht="12.75">
      <c r="A16" s="48" t="s">
        <v>21</v>
      </c>
      <c r="B16" s="27" t="s">
        <v>61</v>
      </c>
      <c r="C16" s="28">
        <v>6</v>
      </c>
      <c r="D16" s="47">
        <v>-2</v>
      </c>
      <c r="E16" s="46"/>
      <c r="F16" s="28"/>
      <c r="G16" s="28"/>
      <c r="H16" s="28"/>
      <c r="I16" s="28"/>
      <c r="J16" s="47"/>
      <c r="K16" s="28"/>
      <c r="L16" s="28"/>
      <c r="M16" s="28"/>
      <c r="N16" s="28"/>
      <c r="O16" s="28"/>
      <c r="P16" s="28"/>
      <c r="Q16" s="46"/>
      <c r="R16" s="28"/>
      <c r="S16" s="28"/>
      <c r="T16" s="28"/>
      <c r="U16" s="28"/>
      <c r="V16" s="47"/>
      <c r="W16" s="28"/>
      <c r="X16" s="28"/>
      <c r="Y16" s="28"/>
      <c r="Z16" s="28"/>
      <c r="AA16" s="28"/>
      <c r="AB16" s="28"/>
      <c r="AC16" s="46"/>
      <c r="AD16" s="28"/>
      <c r="AE16" s="28"/>
      <c r="AF16" s="28"/>
      <c r="AG16" s="28"/>
      <c r="AH16" s="47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</row>
    <row r="17" spans="1:50" ht="12.75">
      <c r="A17" s="40"/>
      <c r="B17" s="27" t="s">
        <v>61</v>
      </c>
      <c r="C17" s="28">
        <v>6</v>
      </c>
      <c r="D17" s="47">
        <v>-2</v>
      </c>
      <c r="E17" s="46"/>
      <c r="F17" s="28"/>
      <c r="G17" s="28"/>
      <c r="H17" s="28"/>
      <c r="I17" s="28"/>
      <c r="J17" s="47"/>
      <c r="K17" s="28"/>
      <c r="L17" s="28"/>
      <c r="M17" s="28"/>
      <c r="N17" s="28"/>
      <c r="O17" s="28"/>
      <c r="P17" s="28"/>
      <c r="Q17" s="46"/>
      <c r="R17" s="28"/>
      <c r="S17" s="28"/>
      <c r="T17" s="28"/>
      <c r="U17" s="28"/>
      <c r="V17" s="47"/>
      <c r="W17" s="28"/>
      <c r="X17" s="28"/>
      <c r="Y17" s="28"/>
      <c r="Z17" s="28"/>
      <c r="AA17" s="28"/>
      <c r="AB17" s="28"/>
      <c r="AC17" s="46"/>
      <c r="AD17" s="28"/>
      <c r="AE17" s="28"/>
      <c r="AF17" s="28"/>
      <c r="AG17" s="28"/>
      <c r="AH17" s="47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</row>
    <row r="18" spans="1:50" ht="12.75">
      <c r="A18" s="40" t="s">
        <v>84</v>
      </c>
      <c r="B18" s="27" t="s">
        <v>60</v>
      </c>
      <c r="C18" s="28">
        <v>9</v>
      </c>
      <c r="D18" s="47">
        <v>-3</v>
      </c>
      <c r="E18" s="46"/>
      <c r="F18" s="28"/>
      <c r="G18" s="28"/>
      <c r="H18" s="28"/>
      <c r="I18" s="28"/>
      <c r="J18" s="47"/>
      <c r="K18" s="28"/>
      <c r="L18" s="28"/>
      <c r="M18" s="28"/>
      <c r="N18" s="28"/>
      <c r="O18" s="28"/>
      <c r="P18" s="28"/>
      <c r="Q18" s="46"/>
      <c r="R18" s="28"/>
      <c r="S18" s="28"/>
      <c r="T18" s="28"/>
      <c r="U18" s="28"/>
      <c r="V18" s="47"/>
      <c r="W18" s="28"/>
      <c r="X18" s="28"/>
      <c r="Y18" s="28"/>
      <c r="Z18" s="28"/>
      <c r="AA18" s="28"/>
      <c r="AB18" s="28"/>
      <c r="AC18" s="46"/>
      <c r="AD18" s="28"/>
      <c r="AE18" s="28"/>
      <c r="AF18" s="28"/>
      <c r="AG18" s="28"/>
      <c r="AH18" s="47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</row>
    <row r="19" spans="1:50" ht="12.75">
      <c r="A19" s="40" t="s">
        <v>85</v>
      </c>
      <c r="B19" s="27" t="s">
        <v>60</v>
      </c>
      <c r="C19" s="28">
        <v>9</v>
      </c>
      <c r="D19" s="47">
        <v>-3</v>
      </c>
      <c r="E19" s="46"/>
      <c r="F19" s="28"/>
      <c r="G19" s="28"/>
      <c r="H19" s="28"/>
      <c r="I19" s="28"/>
      <c r="J19" s="47"/>
      <c r="K19" s="28"/>
      <c r="L19" s="28"/>
      <c r="M19" s="28"/>
      <c r="N19" s="28"/>
      <c r="O19" s="28"/>
      <c r="P19" s="28"/>
      <c r="Q19" s="46"/>
      <c r="R19" s="28"/>
      <c r="S19" s="28"/>
      <c r="T19" s="28"/>
      <c r="U19" s="28"/>
      <c r="V19" s="47"/>
      <c r="W19" s="28"/>
      <c r="X19" s="28"/>
      <c r="Y19" s="28"/>
      <c r="Z19" s="28"/>
      <c r="AA19" s="28"/>
      <c r="AB19" s="28"/>
      <c r="AC19" s="46"/>
      <c r="AD19" s="28"/>
      <c r="AE19" s="28"/>
      <c r="AF19" s="28"/>
      <c r="AG19" s="28"/>
      <c r="AH19" s="47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</row>
    <row r="20" spans="1:50" ht="12.75">
      <c r="A20" s="40"/>
      <c r="B20" s="27" t="s">
        <v>64</v>
      </c>
      <c r="C20" s="28">
        <v>12</v>
      </c>
      <c r="D20" s="47">
        <v>-4</v>
      </c>
      <c r="E20" s="46"/>
      <c r="F20" s="28"/>
      <c r="G20" s="28"/>
      <c r="H20" s="28"/>
      <c r="I20" s="28"/>
      <c r="J20" s="47"/>
      <c r="K20" s="28"/>
      <c r="L20" s="28"/>
      <c r="M20" s="28"/>
      <c r="N20" s="28"/>
      <c r="O20" s="28"/>
      <c r="P20" s="28"/>
      <c r="Q20" s="46"/>
      <c r="R20" s="28"/>
      <c r="S20" s="28"/>
      <c r="T20" s="28"/>
      <c r="U20" s="28"/>
      <c r="V20" s="47"/>
      <c r="W20" s="28"/>
      <c r="X20" s="28"/>
      <c r="Y20" s="28"/>
      <c r="Z20" s="28"/>
      <c r="AA20" s="28"/>
      <c r="AB20" s="28"/>
      <c r="AC20" s="46"/>
      <c r="AD20" s="28"/>
      <c r="AE20" s="28"/>
      <c r="AF20" s="28"/>
      <c r="AG20" s="28"/>
      <c r="AH20" s="47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</row>
    <row r="21" spans="1:50" ht="12.75">
      <c r="A21" s="40" t="s">
        <v>86</v>
      </c>
      <c r="B21" s="27" t="s">
        <v>64</v>
      </c>
      <c r="C21" s="28">
        <v>12</v>
      </c>
      <c r="D21" s="47">
        <v>-4</v>
      </c>
      <c r="E21" s="46"/>
      <c r="F21" s="28"/>
      <c r="G21" s="28"/>
      <c r="H21" s="28"/>
      <c r="I21" s="28"/>
      <c r="J21" s="47"/>
      <c r="K21" s="28"/>
      <c r="L21" s="28"/>
      <c r="M21" s="28"/>
      <c r="N21" s="28"/>
      <c r="O21" s="28"/>
      <c r="P21" s="28"/>
      <c r="Q21" s="46"/>
      <c r="R21" s="28"/>
      <c r="S21" s="28"/>
      <c r="T21" s="28"/>
      <c r="U21" s="28"/>
      <c r="V21" s="47"/>
      <c r="W21" s="28"/>
      <c r="X21" s="28"/>
      <c r="Y21" s="28"/>
      <c r="Z21" s="28"/>
      <c r="AA21" s="28"/>
      <c r="AB21" s="28"/>
      <c r="AC21" s="46"/>
      <c r="AD21" s="28"/>
      <c r="AE21" s="28"/>
      <c r="AF21" s="28"/>
      <c r="AG21" s="28"/>
      <c r="AH21" s="47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</row>
    <row r="22" spans="1:50" ht="12.75">
      <c r="A22" s="40" t="s">
        <v>87</v>
      </c>
      <c r="B22" s="27" t="s">
        <v>67</v>
      </c>
      <c r="C22" s="28">
        <v>9</v>
      </c>
      <c r="D22" s="47">
        <v>-3</v>
      </c>
      <c r="E22" s="46"/>
      <c r="F22" s="28"/>
      <c r="G22" s="28"/>
      <c r="H22" s="28"/>
      <c r="I22" s="28"/>
      <c r="J22" s="47"/>
      <c r="K22" s="28"/>
      <c r="L22" s="28"/>
      <c r="M22" s="28"/>
      <c r="N22" s="28"/>
      <c r="O22" s="28"/>
      <c r="P22" s="28"/>
      <c r="Q22" s="46"/>
      <c r="R22" s="28"/>
      <c r="S22" s="28"/>
      <c r="T22" s="28"/>
      <c r="U22" s="28"/>
      <c r="V22" s="47"/>
      <c r="W22" s="28"/>
      <c r="X22" s="28"/>
      <c r="Y22" s="28"/>
      <c r="Z22" s="28"/>
      <c r="AA22" s="28"/>
      <c r="AB22" s="28"/>
      <c r="AC22" s="46"/>
      <c r="AD22" s="28"/>
      <c r="AE22" s="28"/>
      <c r="AF22" s="28"/>
      <c r="AG22" s="28"/>
      <c r="AH22" s="47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</row>
    <row r="23" spans="1:50" ht="12.75">
      <c r="A23" s="40" t="s">
        <v>88</v>
      </c>
      <c r="B23" s="27" t="s">
        <v>67</v>
      </c>
      <c r="C23" s="28">
        <v>9</v>
      </c>
      <c r="D23" s="47">
        <v>-3</v>
      </c>
      <c r="E23" s="46"/>
      <c r="F23" s="28"/>
      <c r="G23" s="28"/>
      <c r="H23" s="28"/>
      <c r="I23" s="28"/>
      <c r="J23" s="47"/>
      <c r="K23" s="28"/>
      <c r="L23" s="28"/>
      <c r="M23" s="28"/>
      <c r="N23" s="28"/>
      <c r="O23" s="28"/>
      <c r="P23" s="28"/>
      <c r="Q23" s="46"/>
      <c r="R23" s="28"/>
      <c r="S23" s="28"/>
      <c r="T23" s="28"/>
      <c r="U23" s="28"/>
      <c r="V23" s="47"/>
      <c r="W23" s="28"/>
      <c r="X23" s="28"/>
      <c r="Y23" s="28"/>
      <c r="Z23" s="28"/>
      <c r="AA23" s="28"/>
      <c r="AB23" s="28"/>
      <c r="AC23" s="46"/>
      <c r="AD23" s="28"/>
      <c r="AE23" s="28"/>
      <c r="AF23" s="28"/>
      <c r="AG23" s="28"/>
      <c r="AH23" s="47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</row>
    <row r="24" spans="1:50" ht="12.75">
      <c r="A24" s="40"/>
      <c r="B24" s="27" t="s">
        <v>69</v>
      </c>
      <c r="C24" s="28">
        <v>6</v>
      </c>
      <c r="D24" s="47">
        <v>-2</v>
      </c>
      <c r="E24" s="46"/>
      <c r="F24" s="28"/>
      <c r="G24" s="28"/>
      <c r="H24" s="28"/>
      <c r="I24" s="28"/>
      <c r="J24" s="47"/>
      <c r="K24" s="28"/>
      <c r="L24" s="28"/>
      <c r="M24" s="28"/>
      <c r="N24" s="28"/>
      <c r="O24" s="28"/>
      <c r="P24" s="28"/>
      <c r="Q24" s="46"/>
      <c r="R24" s="28"/>
      <c r="S24" s="28"/>
      <c r="T24" s="28"/>
      <c r="U24" s="28"/>
      <c r="V24" s="47"/>
      <c r="W24" s="28"/>
      <c r="X24" s="28"/>
      <c r="Y24" s="28"/>
      <c r="Z24" s="28"/>
      <c r="AA24" s="28"/>
      <c r="AB24" s="28"/>
      <c r="AC24" s="46"/>
      <c r="AD24" s="28"/>
      <c r="AE24" s="28"/>
      <c r="AF24" s="28"/>
      <c r="AG24" s="28"/>
      <c r="AH24" s="47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</row>
    <row r="25" spans="1:50" ht="12.75">
      <c r="A25" s="40"/>
      <c r="B25" s="27" t="s">
        <v>69</v>
      </c>
      <c r="C25" s="28">
        <v>6</v>
      </c>
      <c r="D25" s="47">
        <v>-2</v>
      </c>
      <c r="E25" s="46"/>
      <c r="F25" s="28"/>
      <c r="G25" s="28"/>
      <c r="H25" s="28"/>
      <c r="I25" s="28"/>
      <c r="J25" s="47"/>
      <c r="K25" s="28"/>
      <c r="L25" s="28"/>
      <c r="M25" s="28"/>
      <c r="N25" s="28"/>
      <c r="O25" s="28"/>
      <c r="P25" s="28"/>
      <c r="Q25" s="46"/>
      <c r="R25" s="28"/>
      <c r="S25" s="28"/>
      <c r="T25" s="28"/>
      <c r="U25" s="28"/>
      <c r="V25" s="47"/>
      <c r="W25" s="28"/>
      <c r="X25" s="28"/>
      <c r="Y25" s="28"/>
      <c r="Z25" s="28"/>
      <c r="AA25" s="28"/>
      <c r="AB25" s="28"/>
      <c r="AC25" s="46"/>
      <c r="AD25" s="28"/>
      <c r="AE25" s="28"/>
      <c r="AF25" s="28"/>
      <c r="AG25" s="28"/>
      <c r="AH25" s="47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</row>
    <row r="26" spans="1:50" ht="12.75">
      <c r="A26" s="40"/>
      <c r="B26" s="27" t="s">
        <v>89</v>
      </c>
      <c r="C26" s="28">
        <v>6</v>
      </c>
      <c r="D26" s="47">
        <v>-2</v>
      </c>
      <c r="E26" s="46"/>
      <c r="F26" s="28"/>
      <c r="G26" s="28"/>
      <c r="H26" s="28"/>
      <c r="I26" s="28"/>
      <c r="J26" s="47"/>
      <c r="K26" s="28"/>
      <c r="L26" s="28"/>
      <c r="M26" s="28"/>
      <c r="N26" s="28"/>
      <c r="O26" s="28"/>
      <c r="P26" s="28"/>
      <c r="Q26" s="46"/>
      <c r="R26" s="28"/>
      <c r="S26" s="28"/>
      <c r="T26" s="28"/>
      <c r="U26" s="28"/>
      <c r="V26" s="47"/>
      <c r="W26" s="28"/>
      <c r="X26" s="28"/>
      <c r="Y26" s="28"/>
      <c r="Z26" s="28"/>
      <c r="AA26" s="28"/>
      <c r="AB26" s="28"/>
      <c r="AC26" s="46"/>
      <c r="AD26" s="28"/>
      <c r="AE26" s="28"/>
      <c r="AF26" s="28"/>
      <c r="AG26" s="28"/>
      <c r="AH26" s="47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</row>
    <row r="27" spans="1:50" ht="12.75">
      <c r="A27" s="40"/>
      <c r="B27" s="27" t="s">
        <v>90</v>
      </c>
      <c r="C27" s="28">
        <v>6</v>
      </c>
      <c r="D27" s="47">
        <v>-2</v>
      </c>
      <c r="E27" s="46"/>
      <c r="F27" s="28"/>
      <c r="G27" s="28"/>
      <c r="H27" s="28"/>
      <c r="I27" s="28"/>
      <c r="J27" s="47"/>
      <c r="K27" s="28"/>
      <c r="L27" s="28"/>
      <c r="M27" s="28"/>
      <c r="N27" s="28"/>
      <c r="O27" s="28"/>
      <c r="P27" s="28"/>
      <c r="Q27" s="46"/>
      <c r="R27" s="28"/>
      <c r="S27" s="28"/>
      <c r="T27" s="28"/>
      <c r="U27" s="28"/>
      <c r="V27" s="47"/>
      <c r="W27" s="28"/>
      <c r="X27" s="28"/>
      <c r="Y27" s="28"/>
      <c r="Z27" s="28"/>
      <c r="AA27" s="28"/>
      <c r="AB27" s="28"/>
      <c r="AC27" s="46"/>
      <c r="AD27" s="28"/>
      <c r="AE27" s="28"/>
      <c r="AF27" s="28"/>
      <c r="AG27" s="28"/>
      <c r="AH27" s="47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</row>
    <row r="28" spans="1:50" ht="12.75">
      <c r="A28" s="40"/>
      <c r="B28" s="27" t="s">
        <v>90</v>
      </c>
      <c r="C28" s="28">
        <v>6</v>
      </c>
      <c r="D28" s="47">
        <v>-2</v>
      </c>
      <c r="E28" s="46"/>
      <c r="F28" s="28"/>
      <c r="G28" s="28"/>
      <c r="H28" s="28"/>
      <c r="I28" s="28"/>
      <c r="J28" s="47"/>
      <c r="K28" s="28"/>
      <c r="L28" s="28"/>
      <c r="M28" s="28"/>
      <c r="N28" s="28"/>
      <c r="O28" s="28"/>
      <c r="P28" s="28"/>
      <c r="Q28" s="46"/>
      <c r="R28" s="28"/>
      <c r="S28" s="28"/>
      <c r="T28" s="28"/>
      <c r="U28" s="28"/>
      <c r="V28" s="47"/>
      <c r="W28" s="28"/>
      <c r="X28" s="28"/>
      <c r="Y28" s="28"/>
      <c r="Z28" s="28"/>
      <c r="AA28" s="28"/>
      <c r="AB28" s="28"/>
      <c r="AC28" s="46"/>
      <c r="AD28" s="28"/>
      <c r="AE28" s="28"/>
      <c r="AF28" s="28"/>
      <c r="AG28" s="28"/>
      <c r="AH28" s="47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</row>
    <row r="29" spans="1:50" ht="12.75">
      <c r="A29" s="40"/>
      <c r="B29" s="27" t="s">
        <v>89</v>
      </c>
      <c r="C29" s="28">
        <v>6</v>
      </c>
      <c r="D29" s="47">
        <v>-2</v>
      </c>
      <c r="E29" s="46"/>
      <c r="F29" s="28"/>
      <c r="G29" s="28"/>
      <c r="H29" s="28"/>
      <c r="I29" s="28"/>
      <c r="J29" s="47"/>
      <c r="K29" s="28"/>
      <c r="L29" s="28"/>
      <c r="M29" s="28"/>
      <c r="N29" s="28"/>
      <c r="O29" s="28"/>
      <c r="P29" s="28"/>
      <c r="Q29" s="46"/>
      <c r="R29" s="28"/>
      <c r="S29" s="28"/>
      <c r="T29" s="28"/>
      <c r="U29" s="28"/>
      <c r="V29" s="47"/>
      <c r="W29" s="28"/>
      <c r="X29" s="28"/>
      <c r="Y29" s="28"/>
      <c r="Z29" s="28"/>
      <c r="AA29" s="28"/>
      <c r="AB29" s="28"/>
      <c r="AC29" s="46"/>
      <c r="AD29" s="28"/>
      <c r="AE29" s="28"/>
      <c r="AF29" s="28"/>
      <c r="AG29" s="28"/>
      <c r="AH29" s="47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</row>
    <row r="30" spans="1:50" ht="12.75">
      <c r="A30" s="40"/>
      <c r="B30" s="27" t="s">
        <v>58</v>
      </c>
      <c r="C30" s="28">
        <v>6</v>
      </c>
      <c r="D30" s="47">
        <v>-2</v>
      </c>
      <c r="E30" s="46"/>
      <c r="F30" s="28"/>
      <c r="G30" s="28"/>
      <c r="H30" s="28"/>
      <c r="I30" s="28"/>
      <c r="J30" s="47"/>
      <c r="K30" s="28"/>
      <c r="L30" s="28"/>
      <c r="M30" s="28"/>
      <c r="N30" s="28"/>
      <c r="O30" s="28"/>
      <c r="P30" s="28"/>
      <c r="Q30" s="46"/>
      <c r="R30" s="28"/>
      <c r="S30" s="28"/>
      <c r="T30" s="28"/>
      <c r="U30" s="28"/>
      <c r="V30" s="47"/>
      <c r="W30" s="28"/>
      <c r="X30" s="28"/>
      <c r="Y30" s="28"/>
      <c r="Z30" s="28"/>
      <c r="AA30" s="28"/>
      <c r="AB30" s="28"/>
      <c r="AC30" s="46"/>
      <c r="AD30" s="28"/>
      <c r="AE30" s="28"/>
      <c r="AF30" s="28"/>
      <c r="AG30" s="28"/>
      <c r="AH30" s="47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</row>
    <row r="31" spans="1:50" ht="12.75">
      <c r="A31" s="65" t="s">
        <v>73</v>
      </c>
      <c r="B31" s="34"/>
      <c r="C31" s="28">
        <v>120</v>
      </c>
      <c r="D31" s="47" t="s">
        <v>91</v>
      </c>
      <c r="E31" s="125">
        <f>SUM(IF(E15=2,0,IF(E15=1,2,6))+IF(E16=2,0,IF(E16=1,2,6))+IF(E17=2,0,IF(E17=1,2,6))+IF(E18=2,0,IF(E18=1,3,9))+IF(E19=2,0,IF(E19=1,3,9))+IF(E20=2,0,IF(E20=1,4,12))+IF(E21=2,0,IF(E21=1,4,12))+IF(E22=2,0,IF(E22=1,3,9))+IF(E23=2,0,IF(E23=1,3,9))+IF(E24=2,0,IF(E24=1,2,6))+IF(E25=2,0,IF(E25=1,2,6))+IF(E26=2,0,IF(E26=1,2,6))+IF(E27=2,0,IF(E27=1,2,6))+IF(E28=2,0,IF(E28=1,2,6))+IF(E29=2,0,IF(E29=1,2,6))+IF(E30=2,0,IF(E30=1,2,6)))</f>
        <v>120</v>
      </c>
      <c r="F31" s="126">
        <f aca="true" t="shared" si="0" ref="F31:U31">SUM(IF(F15=2,0,IF(F15=1,2,6))+IF(F16=2,0,IF(F16=1,2,6))+IF(F17=2,0,IF(F17=1,2,6))+IF(F18=2,0,IF(F18=1,3,9))+IF(F19=2,0,IF(F19=1,3,9))+IF(F20=2,0,IF(F20=1,4,12))+IF(F21=2,0,IF(F21=1,4,12))+IF(F22=2,0,IF(F22=1,3,9))+IF(F23=2,0,IF(F23=1,3,9))+IF(F24=2,0,IF(F24=1,2,6))+IF(F25=2,0,IF(F25=1,2,6))+IF(F26=2,0,IF(F26=1,2,6))+IF(F27=2,0,IF(F27=1,2,6))+IF(F28=2,0,IF(F28=1,2,6))+IF(F29=2,0,IF(F29=1,2,6))+IF(F30=2,0,IF(F30=1,2,6)))</f>
        <v>120</v>
      </c>
      <c r="G31" s="126">
        <f t="shared" si="0"/>
        <v>120</v>
      </c>
      <c r="H31" s="126">
        <f t="shared" si="0"/>
        <v>120</v>
      </c>
      <c r="I31" s="126">
        <f t="shared" si="0"/>
        <v>120</v>
      </c>
      <c r="J31" s="127">
        <f t="shared" si="0"/>
        <v>120</v>
      </c>
      <c r="K31" s="126">
        <f t="shared" si="0"/>
        <v>120</v>
      </c>
      <c r="L31" s="126">
        <f t="shared" si="0"/>
        <v>120</v>
      </c>
      <c r="M31" s="126">
        <f t="shared" si="0"/>
        <v>120</v>
      </c>
      <c r="N31" s="126">
        <f t="shared" si="0"/>
        <v>120</v>
      </c>
      <c r="O31" s="126">
        <f t="shared" si="0"/>
        <v>120</v>
      </c>
      <c r="P31" s="126">
        <f t="shared" si="0"/>
        <v>120</v>
      </c>
      <c r="Q31" s="125">
        <f t="shared" si="0"/>
        <v>120</v>
      </c>
      <c r="R31" s="126">
        <f t="shared" si="0"/>
        <v>120</v>
      </c>
      <c r="S31" s="126">
        <f t="shared" si="0"/>
        <v>120</v>
      </c>
      <c r="T31" s="126">
        <f t="shared" si="0"/>
        <v>120</v>
      </c>
      <c r="U31" s="126">
        <f t="shared" si="0"/>
        <v>120</v>
      </c>
      <c r="V31" s="127">
        <f aca="true" t="shared" si="1" ref="V31:AH31">SUM(IF(V15=2,0,IF(V15=1,2,6))+IF(V16=2,0,IF(V16=1,2,6))+IF(V17=2,0,IF(V17=1,2,6))+IF(V18=2,0,IF(V18=1,3,9))+IF(V19=2,0,IF(V19=1,3,9))+IF(V20=2,0,IF(V20=1,4,12))+IF(V21=2,0,IF(V21=1,4,12))+IF(V22=2,0,IF(V22=1,3,9))+IF(V23=2,0,IF(V23=1,3,9))+IF(V24=2,0,IF(V24=1,2,6))+IF(V25=2,0,IF(V25=1,2,6))+IF(V26=2,0,IF(V26=1,2,6))+IF(V27=2,0,IF(V27=1,2,6))+IF(V28=2,0,IF(V28=1,2,6))+IF(V29=2,0,IF(V29=1,2,6))+IF(V30=2,0,IF(V30=1,2,6)))</f>
        <v>120</v>
      </c>
      <c r="W31" s="126">
        <f t="shared" si="1"/>
        <v>120</v>
      </c>
      <c r="X31" s="126">
        <f t="shared" si="1"/>
        <v>120</v>
      </c>
      <c r="Y31" s="126">
        <f t="shared" si="1"/>
        <v>120</v>
      </c>
      <c r="Z31" s="126">
        <f t="shared" si="1"/>
        <v>120</v>
      </c>
      <c r="AA31" s="126">
        <f t="shared" si="1"/>
        <v>120</v>
      </c>
      <c r="AB31" s="126">
        <f t="shared" si="1"/>
        <v>120</v>
      </c>
      <c r="AC31" s="125">
        <f t="shared" si="1"/>
        <v>120</v>
      </c>
      <c r="AD31" s="126">
        <f t="shared" si="1"/>
        <v>120</v>
      </c>
      <c r="AE31" s="126">
        <f t="shared" si="1"/>
        <v>120</v>
      </c>
      <c r="AF31" s="126">
        <f t="shared" si="1"/>
        <v>120</v>
      </c>
      <c r="AG31" s="126">
        <f t="shared" si="1"/>
        <v>120</v>
      </c>
      <c r="AH31" s="127">
        <f t="shared" si="1"/>
        <v>120</v>
      </c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</row>
    <row r="32" spans="1:34" s="5" customFormat="1" ht="12.75">
      <c r="A32" s="294" t="s">
        <v>92</v>
      </c>
      <c r="B32" s="296"/>
      <c r="C32" s="296"/>
      <c r="D32" s="297"/>
      <c r="E32" s="298"/>
      <c r="F32" s="299"/>
      <c r="G32" s="299"/>
      <c r="H32" s="299"/>
      <c r="I32" s="299"/>
      <c r="J32" s="300"/>
      <c r="K32" s="299"/>
      <c r="L32" s="299"/>
      <c r="M32" s="299"/>
      <c r="N32" s="299"/>
      <c r="O32" s="299"/>
      <c r="P32" s="299"/>
      <c r="Q32" s="301"/>
      <c r="R32" s="299"/>
      <c r="S32" s="299"/>
      <c r="T32" s="299"/>
      <c r="U32" s="299"/>
      <c r="V32" s="300"/>
      <c r="W32" s="299"/>
      <c r="X32" s="299"/>
      <c r="Y32" s="299"/>
      <c r="Z32" s="299"/>
      <c r="AA32" s="299"/>
      <c r="AB32" s="299"/>
      <c r="AC32" s="301"/>
      <c r="AD32" s="299"/>
      <c r="AE32" s="299"/>
      <c r="AF32" s="299"/>
      <c r="AG32" s="299"/>
      <c r="AH32" s="300"/>
    </row>
    <row r="33" spans="1:34" ht="12.75">
      <c r="A33" s="42" t="s">
        <v>93</v>
      </c>
      <c r="B33" s="34"/>
      <c r="C33" s="34"/>
      <c r="D33" s="43"/>
      <c r="E33" s="172">
        <f>SUM(145-(E32-25)/5)</f>
        <v>150</v>
      </c>
      <c r="F33" s="173">
        <f>SUM(145-(F32-25)/5)</f>
        <v>150</v>
      </c>
      <c r="G33" s="173">
        <f aca="true" t="shared" si="2" ref="G33:U33">SUM(145-(G32-25)/5)</f>
        <v>150</v>
      </c>
      <c r="H33" s="173">
        <f t="shared" si="2"/>
        <v>150</v>
      </c>
      <c r="I33" s="173">
        <f t="shared" si="2"/>
        <v>150</v>
      </c>
      <c r="J33" s="174">
        <f t="shared" si="2"/>
        <v>150</v>
      </c>
      <c r="K33" s="173">
        <f t="shared" si="2"/>
        <v>150</v>
      </c>
      <c r="L33" s="173">
        <f t="shared" si="2"/>
        <v>150</v>
      </c>
      <c r="M33" s="173">
        <f t="shared" si="2"/>
        <v>150</v>
      </c>
      <c r="N33" s="173">
        <f t="shared" si="2"/>
        <v>150</v>
      </c>
      <c r="O33" s="173">
        <f t="shared" si="2"/>
        <v>150</v>
      </c>
      <c r="P33" s="173">
        <f t="shared" si="2"/>
        <v>150</v>
      </c>
      <c r="Q33" s="172">
        <f t="shared" si="2"/>
        <v>150</v>
      </c>
      <c r="R33" s="173">
        <f t="shared" si="2"/>
        <v>150</v>
      </c>
      <c r="S33" s="173">
        <f t="shared" si="2"/>
        <v>150</v>
      </c>
      <c r="T33" s="173">
        <f t="shared" si="2"/>
        <v>150</v>
      </c>
      <c r="U33" s="173">
        <f t="shared" si="2"/>
        <v>150</v>
      </c>
      <c r="V33" s="174">
        <f aca="true" t="shared" si="3" ref="V33:AH33">SUM(145-(V32-25)/5)</f>
        <v>150</v>
      </c>
      <c r="W33" s="173">
        <f t="shared" si="3"/>
        <v>150</v>
      </c>
      <c r="X33" s="173">
        <f t="shared" si="3"/>
        <v>150</v>
      </c>
      <c r="Y33" s="173">
        <f t="shared" si="3"/>
        <v>150</v>
      </c>
      <c r="Z33" s="173">
        <f t="shared" si="3"/>
        <v>150</v>
      </c>
      <c r="AA33" s="173">
        <f t="shared" si="3"/>
        <v>150</v>
      </c>
      <c r="AB33" s="173">
        <f t="shared" si="3"/>
        <v>150</v>
      </c>
      <c r="AC33" s="172">
        <f t="shared" si="3"/>
        <v>150</v>
      </c>
      <c r="AD33" s="173">
        <f t="shared" si="3"/>
        <v>150</v>
      </c>
      <c r="AE33" s="173">
        <f t="shared" si="3"/>
        <v>150</v>
      </c>
      <c r="AF33" s="173">
        <f t="shared" si="3"/>
        <v>150</v>
      </c>
      <c r="AG33" s="173">
        <f t="shared" si="3"/>
        <v>150</v>
      </c>
      <c r="AH33" s="174">
        <f t="shared" si="3"/>
        <v>150</v>
      </c>
    </row>
    <row r="34" spans="1:34" ht="12.75">
      <c r="A34" s="42" t="s">
        <v>94</v>
      </c>
      <c r="B34" s="34"/>
      <c r="C34" s="34"/>
      <c r="D34" s="43"/>
      <c r="E34" s="172" t="str">
        <f>IF(SUM(E33-E31)=30," ",SUM(E33-E31))</f>
        <v> </v>
      </c>
      <c r="F34" s="173" t="str">
        <f aca="true" t="shared" si="4" ref="F34:AH34">IF(SUM(F33-F31)=30," ",SUM(F33-F31))</f>
        <v> </v>
      </c>
      <c r="G34" s="173" t="str">
        <f t="shared" si="4"/>
        <v> </v>
      </c>
      <c r="H34" s="173" t="str">
        <f t="shared" si="4"/>
        <v> </v>
      </c>
      <c r="I34" s="173" t="str">
        <f t="shared" si="4"/>
        <v> </v>
      </c>
      <c r="J34" s="174" t="str">
        <f t="shared" si="4"/>
        <v> </v>
      </c>
      <c r="K34" s="173" t="str">
        <f t="shared" si="4"/>
        <v> </v>
      </c>
      <c r="L34" s="173" t="str">
        <f t="shared" si="4"/>
        <v> </v>
      </c>
      <c r="M34" s="173" t="str">
        <f t="shared" si="4"/>
        <v> </v>
      </c>
      <c r="N34" s="173" t="str">
        <f t="shared" si="4"/>
        <v> </v>
      </c>
      <c r="O34" s="173" t="str">
        <f t="shared" si="4"/>
        <v> </v>
      </c>
      <c r="P34" s="173" t="str">
        <f t="shared" si="4"/>
        <v> </v>
      </c>
      <c r="Q34" s="172" t="str">
        <f t="shared" si="4"/>
        <v> </v>
      </c>
      <c r="R34" s="173" t="str">
        <f t="shared" si="4"/>
        <v> </v>
      </c>
      <c r="S34" s="173" t="str">
        <f t="shared" si="4"/>
        <v> </v>
      </c>
      <c r="T34" s="173" t="str">
        <f t="shared" si="4"/>
        <v> </v>
      </c>
      <c r="U34" s="173" t="str">
        <f t="shared" si="4"/>
        <v> </v>
      </c>
      <c r="V34" s="174" t="str">
        <f t="shared" si="4"/>
        <v> </v>
      </c>
      <c r="W34" s="173" t="str">
        <f t="shared" si="4"/>
        <v> </v>
      </c>
      <c r="X34" s="173" t="str">
        <f t="shared" si="4"/>
        <v> </v>
      </c>
      <c r="Y34" s="173" t="str">
        <f t="shared" si="4"/>
        <v> </v>
      </c>
      <c r="Z34" s="173" t="str">
        <f t="shared" si="4"/>
        <v> </v>
      </c>
      <c r="AA34" s="173" t="str">
        <f t="shared" si="4"/>
        <v> </v>
      </c>
      <c r="AB34" s="173" t="str">
        <f t="shared" si="4"/>
        <v> </v>
      </c>
      <c r="AC34" s="172" t="str">
        <f t="shared" si="4"/>
        <v> </v>
      </c>
      <c r="AD34" s="173" t="str">
        <f t="shared" si="4"/>
        <v> </v>
      </c>
      <c r="AE34" s="173" t="str">
        <f t="shared" si="4"/>
        <v> </v>
      </c>
      <c r="AF34" s="173" t="str">
        <f t="shared" si="4"/>
        <v> </v>
      </c>
      <c r="AG34" s="173" t="str">
        <f t="shared" si="4"/>
        <v> </v>
      </c>
      <c r="AH34" s="174" t="str">
        <f t="shared" si="4"/>
        <v> </v>
      </c>
    </row>
    <row r="35" spans="1:34" ht="12.75">
      <c r="A35" s="40" t="s">
        <v>95</v>
      </c>
      <c r="B35" s="24"/>
      <c r="C35" s="24"/>
      <c r="D35" s="41"/>
      <c r="E35" s="160"/>
      <c r="F35" s="161"/>
      <c r="G35" s="162">
        <f>MAX(E34,F34,G34,H34,I34,J34)</f>
        <v>0</v>
      </c>
      <c r="H35" s="162"/>
      <c r="I35" s="162"/>
      <c r="J35" s="163"/>
      <c r="K35" s="26"/>
      <c r="L35" s="26"/>
      <c r="M35" s="26">
        <f>MAX(K34,L34,M34,N34,O34,P34)</f>
        <v>0</v>
      </c>
      <c r="N35" s="26"/>
      <c r="O35" s="26"/>
      <c r="P35" s="26"/>
      <c r="Q35" s="164"/>
      <c r="R35" s="162"/>
      <c r="S35" s="162">
        <f>MAX(Q34,R34,S34,T34,U34,V34)</f>
        <v>0</v>
      </c>
      <c r="T35" s="162"/>
      <c r="U35" s="162"/>
      <c r="V35" s="163"/>
      <c r="W35" s="26"/>
      <c r="X35" s="26"/>
      <c r="Y35" s="26">
        <f>MAX(W34,X34,Y34,Z34,AA34,AB34)</f>
        <v>0</v>
      </c>
      <c r="Z35" s="26"/>
      <c r="AA35" s="26"/>
      <c r="AB35" s="26"/>
      <c r="AC35" s="164"/>
      <c r="AD35" s="162"/>
      <c r="AE35" s="162">
        <f>MAX(AC34,AD34,AE34,AF34,AG34,AH34)</f>
        <v>0</v>
      </c>
      <c r="AF35" s="161"/>
      <c r="AG35" s="161"/>
      <c r="AH35" s="165"/>
    </row>
    <row r="36" spans="1:34" ht="12.75" hidden="1">
      <c r="A36" s="42" t="s">
        <v>78</v>
      </c>
      <c r="B36" s="34"/>
      <c r="C36" s="34"/>
      <c r="D36" s="43"/>
      <c r="E36" s="42"/>
      <c r="F36" s="34"/>
      <c r="G36" s="35" t="s">
        <v>53</v>
      </c>
      <c r="H36" s="34"/>
      <c r="I36" s="34"/>
      <c r="J36" s="43"/>
      <c r="K36" s="34"/>
      <c r="L36" s="34"/>
      <c r="M36" s="35" t="s">
        <v>53</v>
      </c>
      <c r="N36" s="34"/>
      <c r="O36" s="34"/>
      <c r="P36" s="34"/>
      <c r="Q36" s="42"/>
      <c r="R36" s="34"/>
      <c r="S36" s="35" t="s">
        <v>53</v>
      </c>
      <c r="T36" s="34"/>
      <c r="U36" s="34"/>
      <c r="V36" s="43"/>
      <c r="W36" s="34"/>
      <c r="X36" s="34"/>
      <c r="Y36" s="35" t="s">
        <v>53</v>
      </c>
      <c r="Z36" s="34"/>
      <c r="AA36" s="34"/>
      <c r="AB36" s="34"/>
      <c r="AC36" s="42"/>
      <c r="AD36" s="34"/>
      <c r="AE36" s="35" t="s">
        <v>53</v>
      </c>
      <c r="AF36" s="34"/>
      <c r="AG36" s="34"/>
      <c r="AH36" s="43"/>
    </row>
    <row r="37" spans="1:34" ht="12.75" hidden="1">
      <c r="A37" s="40" t="s">
        <v>96</v>
      </c>
      <c r="B37" s="24"/>
      <c r="C37" s="24"/>
      <c r="D37" s="41"/>
      <c r="E37" s="40"/>
      <c r="F37" s="24"/>
      <c r="G37" s="9" t="str">
        <f>IF(G35&gt;=139,"кмс",IF(G35&gt;=135,1,IF(G35&gt;=130,2,IF(G35&gt;=120,3,"---"))))</f>
        <v>---</v>
      </c>
      <c r="H37" s="9"/>
      <c r="I37" s="9"/>
      <c r="J37" s="17"/>
      <c r="K37" s="15"/>
      <c r="L37" s="15"/>
      <c r="M37" s="15" t="str">
        <f>IF(M35&gt;=139,"кмс",IF(M35&gt;=135,1,IF(M35&gt;=130,2,IF(M35&gt;=120,3,"---"))))</f>
        <v>---</v>
      </c>
      <c r="N37" s="15"/>
      <c r="O37" s="15"/>
      <c r="P37" s="15"/>
      <c r="Q37" s="48"/>
      <c r="R37" s="9"/>
      <c r="S37" s="9" t="str">
        <f>IF(S35&gt;=139,"кмс",IF(S35&gt;=135,1,IF(S35&gt;=130,2,IF(S35&gt;=120,3,"---"))))</f>
        <v>---</v>
      </c>
      <c r="T37" s="9"/>
      <c r="U37" s="9"/>
      <c r="V37" s="17"/>
      <c r="W37" s="15"/>
      <c r="X37" s="15"/>
      <c r="Y37" s="15" t="str">
        <f>IF(Y35&gt;=139,"кмс",IF(Y35&gt;=135,1,IF(Y35&gt;=130,2,IF(Y35&gt;=120,3,"---"))))</f>
        <v>---</v>
      </c>
      <c r="Z37" s="15"/>
      <c r="AA37" s="15"/>
      <c r="AB37" s="15"/>
      <c r="AC37" s="48"/>
      <c r="AD37" s="9"/>
      <c r="AE37" s="9" t="str">
        <f>IF(AE35&gt;=139,"кмс",IF(AE35&gt;=135,1,IF(AE35&gt;=130,2,IF(AE35&gt;=120,3,"---"))))</f>
        <v>---</v>
      </c>
      <c r="AF37" s="24"/>
      <c r="AG37" s="24"/>
      <c r="AH37" s="41"/>
    </row>
    <row r="38" spans="1:34" ht="13.5" hidden="1" thickBot="1">
      <c r="A38" s="66" t="s">
        <v>97</v>
      </c>
      <c r="B38" s="54"/>
      <c r="C38" s="54"/>
      <c r="D38" s="59"/>
      <c r="E38" s="55"/>
      <c r="F38" s="54"/>
      <c r="G38" s="56" t="e">
        <f>SUM(200*G35/MAX($G$35,$M$35,$S$35,$Y$35,$AE$35,$G$67,$M$67,$S$67,$Y$67,$AE$67,$G$99,$M$99,$S$99,$Y$99,$AE$99))</f>
        <v>#DIV/0!</v>
      </c>
      <c r="H38" s="56"/>
      <c r="I38" s="56"/>
      <c r="J38" s="57"/>
      <c r="K38" s="56"/>
      <c r="L38" s="56"/>
      <c r="M38" s="56" t="e">
        <f>SUM(200*M35/MAX($G$35,$M$35,$S$35,$Y$35,$AE$35,$G$67,$M$67,$S$67,$Y$67,$AE$67,$G$99,$M$99,$S$99,$Y$99,$AE$99))</f>
        <v>#DIV/0!</v>
      </c>
      <c r="N38" s="56"/>
      <c r="O38" s="56"/>
      <c r="P38" s="56"/>
      <c r="Q38" s="58"/>
      <c r="R38" s="56"/>
      <c r="S38" s="56" t="e">
        <f>SUM(200*S35/MAX($G$35,$M$35,$S$35,$Y$35,$AE$35,$G$67,$M$67,$S$67,$Y$67,$AE$67,$G$99,$M$99,$S$99,$Y$99,$AE$99))</f>
        <v>#DIV/0!</v>
      </c>
      <c r="T38" s="56"/>
      <c r="U38" s="56"/>
      <c r="V38" s="57"/>
      <c r="W38" s="56"/>
      <c r="X38" s="56"/>
      <c r="Y38" s="56" t="e">
        <f>SUM(200*Y35/MAX($G$35,$M$35,$S$35,$Y$35,$AE$35,$G$67,$M$67,$S$67,$Y$67,$AE$67,$G$99,$M$99,$S$99,$Y$99,$AE$99))</f>
        <v>#DIV/0!</v>
      </c>
      <c r="Z38" s="56"/>
      <c r="AA38" s="56"/>
      <c r="AB38" s="56"/>
      <c r="AC38" s="58"/>
      <c r="AD38" s="56"/>
      <c r="AE38" s="56" t="e">
        <f>SUM(200*AE35/MAX($G$35,$M$35,$S$35,$Y$35,$AE$35,$G$67,$M$67,$S$67,$Y$67,$AE$67,$G$99,$M$99,$S$99,$Y$99,$AE$99))</f>
        <v>#DIV/0!</v>
      </c>
      <c r="AF38" s="54"/>
      <c r="AG38" s="54"/>
      <c r="AH38" s="59"/>
    </row>
    <row r="39" spans="1:34" ht="39" customHeight="1" thickBot="1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</row>
    <row r="40" spans="1:34" ht="13.5" thickTop="1">
      <c r="A40" s="49" t="s">
        <v>80</v>
      </c>
      <c r="B40" s="50"/>
      <c r="C40" s="50"/>
      <c r="D40" s="51"/>
      <c r="E40" s="49"/>
      <c r="F40" s="50"/>
      <c r="G40" s="16">
        <v>6</v>
      </c>
      <c r="H40" s="50"/>
      <c r="I40" s="50"/>
      <c r="J40" s="51"/>
      <c r="M40" s="15">
        <v>7</v>
      </c>
      <c r="Q40" s="49"/>
      <c r="R40" s="50"/>
      <c r="S40" s="16">
        <v>8</v>
      </c>
      <c r="T40" s="50"/>
      <c r="U40" s="50"/>
      <c r="V40" s="51"/>
      <c r="Y40" s="15">
        <v>9</v>
      </c>
      <c r="AC40" s="49"/>
      <c r="AD40" s="50"/>
      <c r="AE40" s="16">
        <v>10</v>
      </c>
      <c r="AF40" s="50"/>
      <c r="AG40" s="50"/>
      <c r="AH40" s="51"/>
    </row>
    <row r="41" spans="1:34" ht="15">
      <c r="A41" s="42" t="s">
        <v>45</v>
      </c>
      <c r="B41" s="34"/>
      <c r="C41" s="34"/>
      <c r="D41" s="43"/>
      <c r="E41" s="42"/>
      <c r="F41" s="274"/>
      <c r="G41" s="270" t="str">
        <f>IF(ISERROR(VLOOKUP(G40,#REF!,5,FALSE))=TRUE," ",VLOOKUP(G40,#REF!,5,FALSE))</f>
        <v> </v>
      </c>
      <c r="H41" s="274"/>
      <c r="I41" s="274"/>
      <c r="J41" s="275"/>
      <c r="K41" s="274"/>
      <c r="L41" s="274"/>
      <c r="M41" s="270" t="str">
        <f>IF(ISERROR(VLOOKUP(M40,#REF!,5,FALSE))=TRUE," ",VLOOKUP(M40,#REF!,5,FALSE))</f>
        <v> </v>
      </c>
      <c r="N41" s="274"/>
      <c r="O41" s="274"/>
      <c r="P41" s="274"/>
      <c r="Q41" s="276"/>
      <c r="R41" s="274"/>
      <c r="S41" s="270" t="str">
        <f>IF(ISERROR(VLOOKUP(S40,#REF!,5,FALSE))=TRUE," ",VLOOKUP(S40,#REF!,5,FALSE))</f>
        <v> </v>
      </c>
      <c r="T41" s="274"/>
      <c r="U41" s="274"/>
      <c r="V41" s="275"/>
      <c r="W41" s="274"/>
      <c r="X41" s="274"/>
      <c r="Y41" s="270" t="str">
        <f>IF(ISERROR(VLOOKUP(Y40,#REF!,5,FALSE))=TRUE," ",VLOOKUP(Y40,#REF!,5,FALSE))</f>
        <v> </v>
      </c>
      <c r="Z41" s="274"/>
      <c r="AA41" s="274"/>
      <c r="AB41" s="274"/>
      <c r="AC41" s="276"/>
      <c r="AD41" s="274"/>
      <c r="AE41" s="270" t="str">
        <f>IF(ISERROR(VLOOKUP(AE40,#REF!,5,FALSE))=TRUE," ",VLOOKUP(AE40,#REF!,5,FALSE))</f>
        <v> </v>
      </c>
      <c r="AF41" s="274"/>
      <c r="AG41" s="274"/>
      <c r="AH41" s="275"/>
    </row>
    <row r="42" spans="1:34" ht="15">
      <c r="A42" s="40" t="s">
        <v>46</v>
      </c>
      <c r="B42" s="24"/>
      <c r="C42" s="24"/>
      <c r="D42" s="41"/>
      <c r="E42" s="40"/>
      <c r="F42" s="24"/>
      <c r="G42" s="156" t="str">
        <f>IF(ISERROR(VLOOKUP(G41,#REF!,2,FALSE))=TRUE," ",VLOOKUP(G41,#REF!,2,FALSE))</f>
        <v> </v>
      </c>
      <c r="H42" s="24"/>
      <c r="I42" s="24"/>
      <c r="J42" s="41"/>
      <c r="M42" s="156" t="str">
        <f>IF(ISERROR(VLOOKUP(M41,#REF!,2,FALSE))=TRUE," ",VLOOKUP(M41,#REF!,2,FALSE))</f>
        <v> </v>
      </c>
      <c r="Q42" s="40"/>
      <c r="R42" s="24"/>
      <c r="S42" s="156" t="str">
        <f>IF(ISERROR(VLOOKUP(S41,#REF!,2,FALSE))=TRUE," ",VLOOKUP(S41,#REF!,2,FALSE))</f>
        <v> </v>
      </c>
      <c r="T42" s="24"/>
      <c r="U42" s="24"/>
      <c r="V42" s="41"/>
      <c r="Y42" s="156" t="str">
        <f>IF(ISERROR(VLOOKUP(Y41,#REF!,2,FALSE))=TRUE," ",VLOOKUP(Y41,#REF!,2,FALSE))</f>
        <v> </v>
      </c>
      <c r="AC42" s="40"/>
      <c r="AD42" s="24"/>
      <c r="AE42" s="156" t="str">
        <f>IF(ISERROR(VLOOKUP(AE41,#REF!,2,FALSE))=TRUE," ",VLOOKUP(AE41,#REF!,2,FALSE))</f>
        <v> </v>
      </c>
      <c r="AF42" s="24"/>
      <c r="AG42" s="24"/>
      <c r="AH42" s="41"/>
    </row>
    <row r="43" spans="1:34" s="265" customFormat="1" ht="20.25">
      <c r="A43" s="267" t="s">
        <v>52</v>
      </c>
      <c r="B43" s="259"/>
      <c r="C43" s="259"/>
      <c r="D43" s="260"/>
      <c r="E43" s="258"/>
      <c r="F43" s="259"/>
      <c r="G43" s="268">
        <f>'F3-V-Прот'!$F$15</f>
        <v>0</v>
      </c>
      <c r="H43" s="259"/>
      <c r="I43" s="259"/>
      <c r="J43" s="260"/>
      <c r="K43" s="259"/>
      <c r="L43" s="259"/>
      <c r="M43" s="268">
        <f>'F3-V-Прот'!$F$16</f>
        <v>0</v>
      </c>
      <c r="N43" s="259"/>
      <c r="O43" s="259"/>
      <c r="P43" s="259"/>
      <c r="Q43" s="258"/>
      <c r="R43" s="259"/>
      <c r="S43" s="268">
        <f>'F3-V-Прот'!$F$17</f>
        <v>0</v>
      </c>
      <c r="T43" s="259"/>
      <c r="U43" s="259"/>
      <c r="V43" s="260"/>
      <c r="W43" s="259"/>
      <c r="X43" s="259"/>
      <c r="Y43" s="268">
        <f>'F3-V-Прот'!$F$18</f>
        <v>0</v>
      </c>
      <c r="Z43" s="259"/>
      <c r="AA43" s="259"/>
      <c r="AB43" s="259"/>
      <c r="AC43" s="258"/>
      <c r="AD43" s="259"/>
      <c r="AE43" s="268">
        <f>'F3-V-Прот'!$F$19</f>
        <v>0</v>
      </c>
      <c r="AF43" s="259"/>
      <c r="AG43" s="259"/>
      <c r="AH43" s="260"/>
    </row>
    <row r="44" spans="1:34" ht="12.75">
      <c r="A44" s="61"/>
      <c r="B44" s="62"/>
      <c r="C44" s="62"/>
      <c r="D44" s="63"/>
      <c r="E44" s="53">
        <v>1</v>
      </c>
      <c r="F44" s="68" t="s">
        <v>81</v>
      </c>
      <c r="G44" s="69">
        <v>2</v>
      </c>
      <c r="H44" s="68" t="s">
        <v>81</v>
      </c>
      <c r="I44" s="69">
        <v>3</v>
      </c>
      <c r="J44" s="70" t="s">
        <v>81</v>
      </c>
      <c r="K44" s="69">
        <v>1</v>
      </c>
      <c r="L44" s="68" t="s">
        <v>81</v>
      </c>
      <c r="M44" s="69">
        <v>2</v>
      </c>
      <c r="N44" s="68" t="s">
        <v>81</v>
      </c>
      <c r="O44" s="69">
        <v>3</v>
      </c>
      <c r="P44" s="68" t="s">
        <v>81</v>
      </c>
      <c r="Q44" s="53">
        <v>1</v>
      </c>
      <c r="R44" s="68" t="s">
        <v>81</v>
      </c>
      <c r="S44" s="69">
        <v>2</v>
      </c>
      <c r="T44" s="68" t="s">
        <v>81</v>
      </c>
      <c r="U44" s="69">
        <v>3</v>
      </c>
      <c r="V44" s="70" t="s">
        <v>81</v>
      </c>
      <c r="W44" s="69">
        <v>1</v>
      </c>
      <c r="X44" s="68" t="s">
        <v>81</v>
      </c>
      <c r="Y44" s="69">
        <v>2</v>
      </c>
      <c r="Z44" s="68" t="s">
        <v>81</v>
      </c>
      <c r="AA44" s="69">
        <v>3</v>
      </c>
      <c r="AB44" s="68" t="s">
        <v>81</v>
      </c>
      <c r="AC44" s="53">
        <v>1</v>
      </c>
      <c r="AD44" s="68" t="s">
        <v>81</v>
      </c>
      <c r="AE44" s="69">
        <v>2</v>
      </c>
      <c r="AF44" s="68" t="s">
        <v>81</v>
      </c>
      <c r="AG44" s="69">
        <v>3</v>
      </c>
      <c r="AH44" s="70" t="s">
        <v>81</v>
      </c>
    </row>
    <row r="45" spans="1:34" ht="12.75">
      <c r="A45" s="40"/>
      <c r="B45" s="24"/>
      <c r="C45" s="24"/>
      <c r="D45" s="41"/>
      <c r="E45" s="44" t="s">
        <v>82</v>
      </c>
      <c r="F45" s="32"/>
      <c r="G45" s="33" t="s">
        <v>82</v>
      </c>
      <c r="H45" s="32"/>
      <c r="I45" s="33" t="s">
        <v>82</v>
      </c>
      <c r="J45" s="45"/>
      <c r="K45" s="33" t="s">
        <v>82</v>
      </c>
      <c r="L45" s="32"/>
      <c r="M45" s="33" t="s">
        <v>82</v>
      </c>
      <c r="N45" s="32"/>
      <c r="O45" s="33" t="s">
        <v>82</v>
      </c>
      <c r="P45" s="32"/>
      <c r="Q45" s="44" t="s">
        <v>82</v>
      </c>
      <c r="R45" s="32"/>
      <c r="S45" s="33" t="s">
        <v>82</v>
      </c>
      <c r="T45" s="32"/>
      <c r="U45" s="33" t="s">
        <v>82</v>
      </c>
      <c r="V45" s="45"/>
      <c r="W45" s="33" t="s">
        <v>82</v>
      </c>
      <c r="X45" s="32"/>
      <c r="Y45" s="33" t="s">
        <v>82</v>
      </c>
      <c r="Z45" s="32"/>
      <c r="AA45" s="33" t="s">
        <v>82</v>
      </c>
      <c r="AB45" s="32"/>
      <c r="AC45" s="44" t="s">
        <v>82</v>
      </c>
      <c r="AD45" s="32"/>
      <c r="AE45" s="33" t="s">
        <v>82</v>
      </c>
      <c r="AF45" s="32"/>
      <c r="AG45" s="33" t="s">
        <v>82</v>
      </c>
      <c r="AH45" s="45"/>
    </row>
    <row r="46" spans="1:34" ht="42.75">
      <c r="A46" s="40"/>
      <c r="B46" s="24"/>
      <c r="C46" s="29" t="s">
        <v>55</v>
      </c>
      <c r="D46" s="64" t="s">
        <v>56</v>
      </c>
      <c r="E46" s="46">
        <v>1</v>
      </c>
      <c r="F46" s="28">
        <v>2</v>
      </c>
      <c r="G46" s="28">
        <v>1</v>
      </c>
      <c r="H46" s="28">
        <v>2</v>
      </c>
      <c r="I46" s="28">
        <v>1</v>
      </c>
      <c r="J46" s="47">
        <v>2</v>
      </c>
      <c r="K46" s="28">
        <v>1</v>
      </c>
      <c r="L46" s="28">
        <v>2</v>
      </c>
      <c r="M46" s="28">
        <v>1</v>
      </c>
      <c r="N46" s="28">
        <v>2</v>
      </c>
      <c r="O46" s="28">
        <v>1</v>
      </c>
      <c r="P46" s="28">
        <v>2</v>
      </c>
      <c r="Q46" s="46">
        <v>1</v>
      </c>
      <c r="R46" s="28">
        <v>2</v>
      </c>
      <c r="S46" s="28">
        <v>1</v>
      </c>
      <c r="T46" s="28">
        <v>2</v>
      </c>
      <c r="U46" s="28">
        <v>1</v>
      </c>
      <c r="V46" s="47">
        <v>2</v>
      </c>
      <c r="W46" s="28">
        <v>1</v>
      </c>
      <c r="X46" s="28">
        <v>2</v>
      </c>
      <c r="Y46" s="28">
        <v>1</v>
      </c>
      <c r="Z46" s="28">
        <v>2</v>
      </c>
      <c r="AA46" s="28">
        <v>1</v>
      </c>
      <c r="AB46" s="28">
        <v>2</v>
      </c>
      <c r="AC46" s="46">
        <v>1</v>
      </c>
      <c r="AD46" s="28">
        <v>2</v>
      </c>
      <c r="AE46" s="28">
        <v>1</v>
      </c>
      <c r="AF46" s="28">
        <v>2</v>
      </c>
      <c r="AG46" s="28">
        <v>1</v>
      </c>
      <c r="AH46" s="47">
        <v>2</v>
      </c>
    </row>
    <row r="47" spans="1:34" ht="12.75">
      <c r="A47" s="40" t="s">
        <v>83</v>
      </c>
      <c r="B47" s="27" t="s">
        <v>58</v>
      </c>
      <c r="C47" s="28">
        <v>6</v>
      </c>
      <c r="D47" s="47">
        <v>-2</v>
      </c>
      <c r="E47" s="46"/>
      <c r="F47" s="28"/>
      <c r="G47" s="28"/>
      <c r="H47" s="28"/>
      <c r="I47" s="28"/>
      <c r="J47" s="47"/>
      <c r="K47" s="28"/>
      <c r="L47" s="28"/>
      <c r="M47" s="28"/>
      <c r="N47" s="28"/>
      <c r="O47" s="28"/>
      <c r="P47" s="28"/>
      <c r="Q47" s="46"/>
      <c r="R47" s="28"/>
      <c r="S47" s="28"/>
      <c r="T47" s="28"/>
      <c r="U47" s="28"/>
      <c r="V47" s="47"/>
      <c r="W47" s="28"/>
      <c r="X47" s="28"/>
      <c r="Y47" s="28"/>
      <c r="Z47" s="28"/>
      <c r="AA47" s="28"/>
      <c r="AB47" s="28"/>
      <c r="AC47" s="46"/>
      <c r="AD47" s="28"/>
      <c r="AE47" s="28"/>
      <c r="AF47" s="28"/>
      <c r="AG47" s="28"/>
      <c r="AH47" s="47"/>
    </row>
    <row r="48" spans="1:34" ht="12.75">
      <c r="A48" s="48" t="s">
        <v>21</v>
      </c>
      <c r="B48" s="27" t="s">
        <v>61</v>
      </c>
      <c r="C48" s="28">
        <v>6</v>
      </c>
      <c r="D48" s="47">
        <v>-2</v>
      </c>
      <c r="E48" s="46"/>
      <c r="F48" s="28"/>
      <c r="G48" s="28"/>
      <c r="H48" s="28"/>
      <c r="I48" s="28"/>
      <c r="J48" s="47"/>
      <c r="K48" s="28"/>
      <c r="L48" s="28"/>
      <c r="M48" s="28"/>
      <c r="N48" s="28"/>
      <c r="O48" s="28"/>
      <c r="P48" s="28"/>
      <c r="Q48" s="46"/>
      <c r="R48" s="28"/>
      <c r="S48" s="28"/>
      <c r="T48" s="28"/>
      <c r="U48" s="28"/>
      <c r="V48" s="47"/>
      <c r="W48" s="28"/>
      <c r="X48" s="28"/>
      <c r="Y48" s="28"/>
      <c r="Z48" s="28"/>
      <c r="AA48" s="28"/>
      <c r="AB48" s="28"/>
      <c r="AC48" s="46"/>
      <c r="AD48" s="28"/>
      <c r="AE48" s="28"/>
      <c r="AF48" s="28"/>
      <c r="AG48" s="28"/>
      <c r="AH48" s="47"/>
    </row>
    <row r="49" spans="1:34" ht="12.75">
      <c r="A49" s="40"/>
      <c r="B49" s="27" t="s">
        <v>61</v>
      </c>
      <c r="C49" s="28">
        <v>6</v>
      </c>
      <c r="D49" s="47">
        <v>-2</v>
      </c>
      <c r="E49" s="46"/>
      <c r="F49" s="28"/>
      <c r="G49" s="28"/>
      <c r="H49" s="28"/>
      <c r="I49" s="28"/>
      <c r="J49" s="47"/>
      <c r="K49" s="28"/>
      <c r="L49" s="28"/>
      <c r="M49" s="28"/>
      <c r="N49" s="28"/>
      <c r="O49" s="28"/>
      <c r="P49" s="28"/>
      <c r="Q49" s="46"/>
      <c r="R49" s="28"/>
      <c r="S49" s="28"/>
      <c r="T49" s="28"/>
      <c r="U49" s="28"/>
      <c r="V49" s="47"/>
      <c r="W49" s="28"/>
      <c r="X49" s="28"/>
      <c r="Y49" s="28"/>
      <c r="Z49" s="28"/>
      <c r="AA49" s="28"/>
      <c r="AB49" s="28"/>
      <c r="AC49" s="46"/>
      <c r="AD49" s="28"/>
      <c r="AE49" s="28"/>
      <c r="AF49" s="28"/>
      <c r="AG49" s="28"/>
      <c r="AH49" s="47"/>
    </row>
    <row r="50" spans="1:34" ht="12.75">
      <c r="A50" s="40" t="s">
        <v>84</v>
      </c>
      <c r="B50" s="27" t="s">
        <v>60</v>
      </c>
      <c r="C50" s="28">
        <v>9</v>
      </c>
      <c r="D50" s="47">
        <v>-3</v>
      </c>
      <c r="E50" s="46"/>
      <c r="F50" s="28"/>
      <c r="G50" s="28"/>
      <c r="H50" s="28"/>
      <c r="I50" s="28"/>
      <c r="J50" s="47"/>
      <c r="K50" s="28"/>
      <c r="L50" s="28"/>
      <c r="M50" s="28"/>
      <c r="N50" s="28"/>
      <c r="O50" s="28"/>
      <c r="P50" s="28"/>
      <c r="Q50" s="46"/>
      <c r="R50" s="28"/>
      <c r="S50" s="28"/>
      <c r="T50" s="28"/>
      <c r="U50" s="28"/>
      <c r="V50" s="47"/>
      <c r="W50" s="28"/>
      <c r="X50" s="28"/>
      <c r="Y50" s="28"/>
      <c r="Z50" s="28"/>
      <c r="AA50" s="28"/>
      <c r="AB50" s="28"/>
      <c r="AC50" s="46"/>
      <c r="AD50" s="28"/>
      <c r="AE50" s="28"/>
      <c r="AF50" s="28"/>
      <c r="AG50" s="28"/>
      <c r="AH50" s="47"/>
    </row>
    <row r="51" spans="1:34" ht="12.75">
      <c r="A51" s="40" t="s">
        <v>85</v>
      </c>
      <c r="B51" s="27" t="s">
        <v>60</v>
      </c>
      <c r="C51" s="28">
        <v>9</v>
      </c>
      <c r="D51" s="47">
        <v>-3</v>
      </c>
      <c r="E51" s="46"/>
      <c r="F51" s="28"/>
      <c r="G51" s="28"/>
      <c r="H51" s="28"/>
      <c r="I51" s="28"/>
      <c r="J51" s="47"/>
      <c r="K51" s="28"/>
      <c r="L51" s="28"/>
      <c r="M51" s="28"/>
      <c r="N51" s="28"/>
      <c r="O51" s="28"/>
      <c r="P51" s="28"/>
      <c r="Q51" s="46"/>
      <c r="R51" s="28"/>
      <c r="S51" s="28"/>
      <c r="T51" s="28"/>
      <c r="U51" s="28"/>
      <c r="V51" s="47"/>
      <c r="W51" s="28"/>
      <c r="X51" s="28"/>
      <c r="Y51" s="28"/>
      <c r="Z51" s="28"/>
      <c r="AA51" s="28"/>
      <c r="AB51" s="28"/>
      <c r="AC51" s="46"/>
      <c r="AD51" s="28"/>
      <c r="AE51" s="28"/>
      <c r="AF51" s="28"/>
      <c r="AG51" s="28"/>
      <c r="AH51" s="47"/>
    </row>
    <row r="52" spans="1:34" ht="12.75">
      <c r="A52" s="40"/>
      <c r="B52" s="27" t="s">
        <v>64</v>
      </c>
      <c r="C52" s="28">
        <v>12</v>
      </c>
      <c r="D52" s="47">
        <v>-4</v>
      </c>
      <c r="E52" s="46"/>
      <c r="F52" s="28"/>
      <c r="G52" s="28"/>
      <c r="H52" s="28"/>
      <c r="I52" s="28"/>
      <c r="J52" s="47"/>
      <c r="K52" s="28"/>
      <c r="L52" s="28"/>
      <c r="M52" s="28"/>
      <c r="N52" s="28"/>
      <c r="O52" s="28"/>
      <c r="P52" s="28"/>
      <c r="Q52" s="46"/>
      <c r="R52" s="28"/>
      <c r="S52" s="28"/>
      <c r="T52" s="28"/>
      <c r="U52" s="28"/>
      <c r="V52" s="47"/>
      <c r="W52" s="28"/>
      <c r="X52" s="28"/>
      <c r="Y52" s="28"/>
      <c r="Z52" s="28"/>
      <c r="AA52" s="28"/>
      <c r="AB52" s="28"/>
      <c r="AC52" s="46"/>
      <c r="AD52" s="28"/>
      <c r="AE52" s="28"/>
      <c r="AF52" s="28"/>
      <c r="AG52" s="28"/>
      <c r="AH52" s="47"/>
    </row>
    <row r="53" spans="1:34" ht="12.75">
      <c r="A53" s="40" t="s">
        <v>86</v>
      </c>
      <c r="B53" s="27" t="s">
        <v>64</v>
      </c>
      <c r="C53" s="28">
        <v>12</v>
      </c>
      <c r="D53" s="47">
        <v>-4</v>
      </c>
      <c r="E53" s="46"/>
      <c r="F53" s="28"/>
      <c r="G53" s="28"/>
      <c r="H53" s="28"/>
      <c r="I53" s="28"/>
      <c r="J53" s="47"/>
      <c r="K53" s="28"/>
      <c r="L53" s="28"/>
      <c r="M53" s="28"/>
      <c r="N53" s="28"/>
      <c r="O53" s="28"/>
      <c r="P53" s="28"/>
      <c r="Q53" s="46"/>
      <c r="R53" s="28"/>
      <c r="S53" s="28"/>
      <c r="T53" s="28"/>
      <c r="U53" s="28"/>
      <c r="V53" s="47"/>
      <c r="W53" s="28"/>
      <c r="X53" s="28"/>
      <c r="Y53" s="28"/>
      <c r="Z53" s="28"/>
      <c r="AA53" s="28"/>
      <c r="AB53" s="28"/>
      <c r="AC53" s="46"/>
      <c r="AD53" s="28"/>
      <c r="AE53" s="28"/>
      <c r="AF53" s="28"/>
      <c r="AG53" s="28"/>
      <c r="AH53" s="47"/>
    </row>
    <row r="54" spans="1:34" ht="12.75">
      <c r="A54" s="40" t="s">
        <v>87</v>
      </c>
      <c r="B54" s="27" t="s">
        <v>67</v>
      </c>
      <c r="C54" s="28">
        <v>9</v>
      </c>
      <c r="D54" s="47">
        <v>-3</v>
      </c>
      <c r="E54" s="46"/>
      <c r="F54" s="28"/>
      <c r="G54" s="28"/>
      <c r="H54" s="28"/>
      <c r="I54" s="28"/>
      <c r="J54" s="47"/>
      <c r="K54" s="28"/>
      <c r="L54" s="28"/>
      <c r="M54" s="28"/>
      <c r="N54" s="28"/>
      <c r="O54" s="28"/>
      <c r="P54" s="28"/>
      <c r="Q54" s="46"/>
      <c r="R54" s="28"/>
      <c r="S54" s="28"/>
      <c r="T54" s="28"/>
      <c r="U54" s="28"/>
      <c r="V54" s="47"/>
      <c r="W54" s="28"/>
      <c r="X54" s="28"/>
      <c r="Y54" s="28"/>
      <c r="Z54" s="28"/>
      <c r="AA54" s="28"/>
      <c r="AB54" s="28"/>
      <c r="AC54" s="46"/>
      <c r="AD54" s="28"/>
      <c r="AE54" s="28"/>
      <c r="AF54" s="28"/>
      <c r="AG54" s="28"/>
      <c r="AH54" s="47"/>
    </row>
    <row r="55" spans="1:34" ht="12.75">
      <c r="A55" s="40" t="s">
        <v>88</v>
      </c>
      <c r="B55" s="27" t="s">
        <v>67</v>
      </c>
      <c r="C55" s="28">
        <v>9</v>
      </c>
      <c r="D55" s="47">
        <v>-3</v>
      </c>
      <c r="E55" s="46"/>
      <c r="F55" s="28"/>
      <c r="G55" s="28"/>
      <c r="H55" s="28"/>
      <c r="I55" s="28"/>
      <c r="J55" s="47"/>
      <c r="K55" s="28"/>
      <c r="L55" s="28"/>
      <c r="M55" s="28"/>
      <c r="N55" s="28"/>
      <c r="O55" s="28"/>
      <c r="P55" s="28"/>
      <c r="Q55" s="46"/>
      <c r="R55" s="28"/>
      <c r="S55" s="28"/>
      <c r="T55" s="28"/>
      <c r="U55" s="28"/>
      <c r="V55" s="47"/>
      <c r="W55" s="28"/>
      <c r="X55" s="28"/>
      <c r="Y55" s="28"/>
      <c r="Z55" s="28"/>
      <c r="AA55" s="28"/>
      <c r="AB55" s="28"/>
      <c r="AC55" s="46"/>
      <c r="AD55" s="28"/>
      <c r="AE55" s="28"/>
      <c r="AF55" s="28"/>
      <c r="AG55" s="28"/>
      <c r="AH55" s="47"/>
    </row>
    <row r="56" spans="1:34" ht="12.75">
      <c r="A56" s="40"/>
      <c r="B56" s="27" t="s">
        <v>69</v>
      </c>
      <c r="C56" s="28">
        <v>6</v>
      </c>
      <c r="D56" s="47">
        <v>-2</v>
      </c>
      <c r="E56" s="46"/>
      <c r="F56" s="28"/>
      <c r="G56" s="28"/>
      <c r="H56" s="28"/>
      <c r="I56" s="28"/>
      <c r="J56" s="47"/>
      <c r="K56" s="28"/>
      <c r="L56" s="28"/>
      <c r="M56" s="28"/>
      <c r="N56" s="28"/>
      <c r="O56" s="28"/>
      <c r="P56" s="28"/>
      <c r="Q56" s="46"/>
      <c r="R56" s="28"/>
      <c r="S56" s="28"/>
      <c r="T56" s="28"/>
      <c r="U56" s="28"/>
      <c r="V56" s="47"/>
      <c r="W56" s="28"/>
      <c r="X56" s="28"/>
      <c r="Y56" s="28"/>
      <c r="Z56" s="28"/>
      <c r="AA56" s="28"/>
      <c r="AB56" s="28"/>
      <c r="AC56" s="46"/>
      <c r="AD56" s="28"/>
      <c r="AE56" s="28"/>
      <c r="AF56" s="28"/>
      <c r="AG56" s="28"/>
      <c r="AH56" s="47"/>
    </row>
    <row r="57" spans="1:34" ht="12.75">
      <c r="A57" s="40"/>
      <c r="B57" s="27" t="s">
        <v>69</v>
      </c>
      <c r="C57" s="28">
        <v>6</v>
      </c>
      <c r="D57" s="47">
        <v>-2</v>
      </c>
      <c r="E57" s="46"/>
      <c r="F57" s="28"/>
      <c r="G57" s="28"/>
      <c r="H57" s="28"/>
      <c r="I57" s="28"/>
      <c r="J57" s="47"/>
      <c r="K57" s="28"/>
      <c r="L57" s="28"/>
      <c r="M57" s="28"/>
      <c r="N57" s="28"/>
      <c r="O57" s="28"/>
      <c r="P57" s="28"/>
      <c r="Q57" s="46"/>
      <c r="R57" s="28"/>
      <c r="S57" s="28"/>
      <c r="T57" s="28"/>
      <c r="U57" s="28"/>
      <c r="V57" s="47"/>
      <c r="W57" s="28"/>
      <c r="X57" s="28"/>
      <c r="Y57" s="28"/>
      <c r="Z57" s="28"/>
      <c r="AA57" s="28"/>
      <c r="AB57" s="28"/>
      <c r="AC57" s="46"/>
      <c r="AD57" s="28"/>
      <c r="AE57" s="28"/>
      <c r="AF57" s="28"/>
      <c r="AG57" s="28"/>
      <c r="AH57" s="47"/>
    </row>
    <row r="58" spans="1:34" ht="12.75">
      <c r="A58" s="40"/>
      <c r="B58" s="27" t="s">
        <v>89</v>
      </c>
      <c r="C58" s="28">
        <v>6</v>
      </c>
      <c r="D58" s="47">
        <v>-2</v>
      </c>
      <c r="E58" s="46"/>
      <c r="F58" s="28"/>
      <c r="G58" s="28"/>
      <c r="H58" s="28"/>
      <c r="I58" s="28"/>
      <c r="J58" s="47"/>
      <c r="K58" s="28"/>
      <c r="L58" s="28"/>
      <c r="M58" s="28"/>
      <c r="N58" s="28"/>
      <c r="O58" s="28"/>
      <c r="P58" s="28"/>
      <c r="Q58" s="46"/>
      <c r="R58" s="28"/>
      <c r="S58" s="28"/>
      <c r="T58" s="28"/>
      <c r="U58" s="28"/>
      <c r="V58" s="47"/>
      <c r="W58" s="28"/>
      <c r="X58" s="28"/>
      <c r="Y58" s="28"/>
      <c r="Z58" s="28"/>
      <c r="AA58" s="28"/>
      <c r="AB58" s="28"/>
      <c r="AC58" s="46"/>
      <c r="AD58" s="28"/>
      <c r="AE58" s="28"/>
      <c r="AF58" s="28"/>
      <c r="AG58" s="28"/>
      <c r="AH58" s="47"/>
    </row>
    <row r="59" spans="1:34" ht="12.75">
      <c r="A59" s="40"/>
      <c r="B59" s="27" t="s">
        <v>90</v>
      </c>
      <c r="C59" s="28">
        <v>6</v>
      </c>
      <c r="D59" s="47">
        <v>-2</v>
      </c>
      <c r="E59" s="46"/>
      <c r="F59" s="28"/>
      <c r="G59" s="28"/>
      <c r="H59" s="28"/>
      <c r="I59" s="28"/>
      <c r="J59" s="47"/>
      <c r="K59" s="28"/>
      <c r="L59" s="28"/>
      <c r="M59" s="28"/>
      <c r="N59" s="28"/>
      <c r="O59" s="28"/>
      <c r="P59" s="28"/>
      <c r="Q59" s="46"/>
      <c r="R59" s="28"/>
      <c r="S59" s="28"/>
      <c r="T59" s="28"/>
      <c r="U59" s="28"/>
      <c r="V59" s="47"/>
      <c r="W59" s="28"/>
      <c r="X59" s="28"/>
      <c r="Y59" s="28"/>
      <c r="Z59" s="28"/>
      <c r="AA59" s="28"/>
      <c r="AB59" s="28"/>
      <c r="AC59" s="46"/>
      <c r="AD59" s="28"/>
      <c r="AE59" s="28"/>
      <c r="AF59" s="28"/>
      <c r="AG59" s="28"/>
      <c r="AH59" s="47"/>
    </row>
    <row r="60" spans="1:34" ht="12.75">
      <c r="A60" s="40"/>
      <c r="B60" s="27" t="s">
        <v>90</v>
      </c>
      <c r="C60" s="28">
        <v>6</v>
      </c>
      <c r="D60" s="47">
        <v>-2</v>
      </c>
      <c r="E60" s="46"/>
      <c r="F60" s="28"/>
      <c r="G60" s="28"/>
      <c r="H60" s="28"/>
      <c r="I60" s="28"/>
      <c r="J60" s="47"/>
      <c r="K60" s="28"/>
      <c r="L60" s="28"/>
      <c r="M60" s="28"/>
      <c r="N60" s="28"/>
      <c r="O60" s="28"/>
      <c r="P60" s="28"/>
      <c r="Q60" s="46"/>
      <c r="R60" s="28"/>
      <c r="S60" s="28"/>
      <c r="T60" s="28"/>
      <c r="U60" s="28"/>
      <c r="V60" s="47"/>
      <c r="W60" s="28"/>
      <c r="X60" s="28"/>
      <c r="Y60" s="28"/>
      <c r="Z60" s="28"/>
      <c r="AA60" s="28"/>
      <c r="AB60" s="28"/>
      <c r="AC60" s="46"/>
      <c r="AD60" s="28"/>
      <c r="AE60" s="28"/>
      <c r="AF60" s="28"/>
      <c r="AG60" s="28"/>
      <c r="AH60" s="47"/>
    </row>
    <row r="61" spans="1:34" ht="12.75">
      <c r="A61" s="40"/>
      <c r="B61" s="27" t="s">
        <v>89</v>
      </c>
      <c r="C61" s="28">
        <v>6</v>
      </c>
      <c r="D61" s="47">
        <v>-2</v>
      </c>
      <c r="E61" s="46"/>
      <c r="F61" s="28"/>
      <c r="G61" s="28"/>
      <c r="H61" s="28"/>
      <c r="I61" s="28"/>
      <c r="J61" s="47"/>
      <c r="K61" s="28"/>
      <c r="L61" s="28"/>
      <c r="M61" s="28"/>
      <c r="N61" s="28"/>
      <c r="O61" s="28"/>
      <c r="P61" s="28"/>
      <c r="Q61" s="46"/>
      <c r="R61" s="28"/>
      <c r="S61" s="28"/>
      <c r="T61" s="28"/>
      <c r="U61" s="28"/>
      <c r="V61" s="47"/>
      <c r="W61" s="28"/>
      <c r="X61" s="28"/>
      <c r="Y61" s="28"/>
      <c r="Z61" s="28"/>
      <c r="AA61" s="28"/>
      <c r="AB61" s="28"/>
      <c r="AC61" s="46"/>
      <c r="AD61" s="28"/>
      <c r="AE61" s="28"/>
      <c r="AF61" s="28"/>
      <c r="AG61" s="28"/>
      <c r="AH61" s="47"/>
    </row>
    <row r="62" spans="1:34" ht="12.75">
      <c r="A62" s="40"/>
      <c r="B62" s="27" t="s">
        <v>58</v>
      </c>
      <c r="C62" s="28">
        <v>6</v>
      </c>
      <c r="D62" s="47">
        <v>-2</v>
      </c>
      <c r="E62" s="46"/>
      <c r="F62" s="28"/>
      <c r="G62" s="28"/>
      <c r="H62" s="28"/>
      <c r="I62" s="28"/>
      <c r="J62" s="47"/>
      <c r="K62" s="28"/>
      <c r="L62" s="28"/>
      <c r="M62" s="28"/>
      <c r="N62" s="28"/>
      <c r="O62" s="28"/>
      <c r="P62" s="28"/>
      <c r="Q62" s="46"/>
      <c r="R62" s="28"/>
      <c r="S62" s="28"/>
      <c r="T62" s="28"/>
      <c r="U62" s="28"/>
      <c r="V62" s="47"/>
      <c r="W62" s="28"/>
      <c r="X62" s="28"/>
      <c r="Y62" s="28"/>
      <c r="Z62" s="28"/>
      <c r="AA62" s="28"/>
      <c r="AB62" s="28"/>
      <c r="AC62" s="46"/>
      <c r="AD62" s="28"/>
      <c r="AE62" s="28"/>
      <c r="AF62" s="28"/>
      <c r="AG62" s="28"/>
      <c r="AH62" s="47"/>
    </row>
    <row r="63" spans="1:34" ht="12.75">
      <c r="A63" s="65" t="s">
        <v>73</v>
      </c>
      <c r="B63" s="34"/>
      <c r="C63" s="28">
        <v>120</v>
      </c>
      <c r="D63" s="47" t="s">
        <v>91</v>
      </c>
      <c r="E63" s="125">
        <f>SUM(IF(E47=2,0,IF(E47=1,2,6))+IF(E48=2,0,IF(E48=1,2,6))+IF(E49=2,0,IF(E49=1,2,6))+IF(E50=2,0,IF(E50=1,3,9))+IF(E51=2,0,IF(E51=1,3,9))+IF(E52=2,0,IF(E52=1,4,12))+IF(E53=2,0,IF(E53=1,4,12))+IF(E54=2,0,IF(E54=1,3,9))+IF(E55=2,0,IF(E55=1,3,9))+IF(E56=2,0,IF(E56=1,2,6))+IF(E57=2,0,IF(E57=1,2,6))+IF(E58=2,0,IF(E58=1,2,6))+IF(E59=2,0,IF(E59=1,2,6))+IF(E60=2,0,IF(E60=1,2,6))+IF(E61=2,0,IF(E61=1,2,6))+IF(E62=2,0,IF(E62=1,2,6)))</f>
        <v>120</v>
      </c>
      <c r="F63" s="126">
        <f aca="true" t="shared" si="5" ref="F63:U63">SUM(IF(F47=2,0,IF(F47=1,2,6))+IF(F48=2,0,IF(F48=1,2,6))+IF(F49=2,0,IF(F49=1,2,6))+IF(F50=2,0,IF(F50=1,3,9))+IF(F51=2,0,IF(F51=1,3,9))+IF(F52=2,0,IF(F52=1,4,12))+IF(F53=2,0,IF(F53=1,4,12))+IF(F54=2,0,IF(F54=1,3,9))+IF(F55=2,0,IF(F55=1,3,9))+IF(F56=2,0,IF(F56=1,2,6))+IF(F57=2,0,IF(F57=1,2,6))+IF(F58=2,0,IF(F58=1,2,6))+IF(F59=2,0,IF(F59=1,2,6))+IF(F60=2,0,IF(F60=1,2,6))+IF(F61=2,0,IF(F61=1,2,6))+IF(F62=2,0,IF(F62=1,2,6)))</f>
        <v>120</v>
      </c>
      <c r="G63" s="126">
        <f t="shared" si="5"/>
        <v>120</v>
      </c>
      <c r="H63" s="126">
        <f t="shared" si="5"/>
        <v>120</v>
      </c>
      <c r="I63" s="126">
        <f t="shared" si="5"/>
        <v>120</v>
      </c>
      <c r="J63" s="127">
        <f t="shared" si="5"/>
        <v>120</v>
      </c>
      <c r="K63" s="126">
        <f t="shared" si="5"/>
        <v>120</v>
      </c>
      <c r="L63" s="126">
        <f t="shared" si="5"/>
        <v>120</v>
      </c>
      <c r="M63" s="126">
        <f t="shared" si="5"/>
        <v>120</v>
      </c>
      <c r="N63" s="126">
        <f t="shared" si="5"/>
        <v>120</v>
      </c>
      <c r="O63" s="126">
        <f t="shared" si="5"/>
        <v>120</v>
      </c>
      <c r="P63" s="126">
        <f t="shared" si="5"/>
        <v>120</v>
      </c>
      <c r="Q63" s="125">
        <f t="shared" si="5"/>
        <v>120</v>
      </c>
      <c r="R63" s="126">
        <f t="shared" si="5"/>
        <v>120</v>
      </c>
      <c r="S63" s="126">
        <f t="shared" si="5"/>
        <v>120</v>
      </c>
      <c r="T63" s="126">
        <f t="shared" si="5"/>
        <v>120</v>
      </c>
      <c r="U63" s="126">
        <f t="shared" si="5"/>
        <v>120</v>
      </c>
      <c r="V63" s="127">
        <f aca="true" t="shared" si="6" ref="V63:AH63">SUM(IF(V47=2,0,IF(V47=1,2,6))+IF(V48=2,0,IF(V48=1,2,6))+IF(V49=2,0,IF(V49=1,2,6))+IF(V50=2,0,IF(V50=1,3,9))+IF(V51=2,0,IF(V51=1,3,9))+IF(V52=2,0,IF(V52=1,4,12))+IF(V53=2,0,IF(V53=1,4,12))+IF(V54=2,0,IF(V54=1,3,9))+IF(V55=2,0,IF(V55=1,3,9))+IF(V56=2,0,IF(V56=1,2,6))+IF(V57=2,0,IF(V57=1,2,6))+IF(V58=2,0,IF(V58=1,2,6))+IF(V59=2,0,IF(V59=1,2,6))+IF(V60=2,0,IF(V60=1,2,6))+IF(V61=2,0,IF(V61=1,2,6))+IF(V62=2,0,IF(V62=1,2,6)))</f>
        <v>120</v>
      </c>
      <c r="W63" s="126">
        <f t="shared" si="6"/>
        <v>120</v>
      </c>
      <c r="X63" s="126">
        <f t="shared" si="6"/>
        <v>120</v>
      </c>
      <c r="Y63" s="126">
        <f t="shared" si="6"/>
        <v>120</v>
      </c>
      <c r="Z63" s="126">
        <f t="shared" si="6"/>
        <v>120</v>
      </c>
      <c r="AA63" s="126">
        <f t="shared" si="6"/>
        <v>120</v>
      </c>
      <c r="AB63" s="126">
        <f t="shared" si="6"/>
        <v>120</v>
      </c>
      <c r="AC63" s="125">
        <f t="shared" si="6"/>
        <v>120</v>
      </c>
      <c r="AD63" s="126">
        <f t="shared" si="6"/>
        <v>120</v>
      </c>
      <c r="AE63" s="126">
        <f t="shared" si="6"/>
        <v>120</v>
      </c>
      <c r="AF63" s="126">
        <f t="shared" si="6"/>
        <v>120</v>
      </c>
      <c r="AG63" s="126">
        <f t="shared" si="6"/>
        <v>120</v>
      </c>
      <c r="AH63" s="127">
        <f t="shared" si="6"/>
        <v>120</v>
      </c>
    </row>
    <row r="64" spans="1:34" s="5" customFormat="1" ht="12.75">
      <c r="A64" s="294" t="s">
        <v>92</v>
      </c>
      <c r="B64" s="296"/>
      <c r="C64" s="296"/>
      <c r="D64" s="297"/>
      <c r="E64" s="298"/>
      <c r="F64" s="299"/>
      <c r="G64" s="299"/>
      <c r="H64" s="299"/>
      <c r="I64" s="299"/>
      <c r="J64" s="300"/>
      <c r="K64" s="299"/>
      <c r="L64" s="299"/>
      <c r="M64" s="299"/>
      <c r="N64" s="299"/>
      <c r="O64" s="299"/>
      <c r="P64" s="299"/>
      <c r="Q64" s="301"/>
      <c r="R64" s="299"/>
      <c r="S64" s="299"/>
      <c r="T64" s="299"/>
      <c r="U64" s="299"/>
      <c r="V64" s="300"/>
      <c r="W64" s="299"/>
      <c r="X64" s="299"/>
      <c r="Y64" s="299"/>
      <c r="Z64" s="299"/>
      <c r="AA64" s="299"/>
      <c r="AB64" s="299"/>
      <c r="AC64" s="301"/>
      <c r="AD64" s="299"/>
      <c r="AE64" s="299"/>
      <c r="AF64" s="299"/>
      <c r="AG64" s="299"/>
      <c r="AH64" s="300"/>
    </row>
    <row r="65" spans="1:34" ht="12.75">
      <c r="A65" s="42" t="s">
        <v>93</v>
      </c>
      <c r="B65" s="34"/>
      <c r="C65" s="34"/>
      <c r="D65" s="43"/>
      <c r="E65" s="172">
        <f>SUM(145-(E64-25)/5)</f>
        <v>150</v>
      </c>
      <c r="F65" s="173">
        <f aca="true" t="shared" si="7" ref="F65:U65">SUM(145-(F64-25)/5)</f>
        <v>150</v>
      </c>
      <c r="G65" s="173">
        <f t="shared" si="7"/>
        <v>150</v>
      </c>
      <c r="H65" s="173">
        <f t="shared" si="7"/>
        <v>150</v>
      </c>
      <c r="I65" s="173">
        <f t="shared" si="7"/>
        <v>150</v>
      </c>
      <c r="J65" s="174">
        <f t="shared" si="7"/>
        <v>150</v>
      </c>
      <c r="K65" s="173">
        <f t="shared" si="7"/>
        <v>150</v>
      </c>
      <c r="L65" s="173">
        <f t="shared" si="7"/>
        <v>150</v>
      </c>
      <c r="M65" s="173">
        <f t="shared" si="7"/>
        <v>150</v>
      </c>
      <c r="N65" s="173">
        <f t="shared" si="7"/>
        <v>150</v>
      </c>
      <c r="O65" s="173">
        <f t="shared" si="7"/>
        <v>150</v>
      </c>
      <c r="P65" s="173">
        <f t="shared" si="7"/>
        <v>150</v>
      </c>
      <c r="Q65" s="172">
        <f t="shared" si="7"/>
        <v>150</v>
      </c>
      <c r="R65" s="173">
        <f t="shared" si="7"/>
        <v>150</v>
      </c>
      <c r="S65" s="173">
        <f t="shared" si="7"/>
        <v>150</v>
      </c>
      <c r="T65" s="173">
        <f t="shared" si="7"/>
        <v>150</v>
      </c>
      <c r="U65" s="173">
        <f t="shared" si="7"/>
        <v>150</v>
      </c>
      <c r="V65" s="174">
        <f aca="true" t="shared" si="8" ref="V65:AH65">SUM(145-(V64-25)/5)</f>
        <v>150</v>
      </c>
      <c r="W65" s="173">
        <f t="shared" si="8"/>
        <v>150</v>
      </c>
      <c r="X65" s="173">
        <f t="shared" si="8"/>
        <v>150</v>
      </c>
      <c r="Y65" s="173">
        <f t="shared" si="8"/>
        <v>150</v>
      </c>
      <c r="Z65" s="173">
        <f t="shared" si="8"/>
        <v>150</v>
      </c>
      <c r="AA65" s="173">
        <f t="shared" si="8"/>
        <v>150</v>
      </c>
      <c r="AB65" s="173">
        <f t="shared" si="8"/>
        <v>150</v>
      </c>
      <c r="AC65" s="172">
        <f t="shared" si="8"/>
        <v>150</v>
      </c>
      <c r="AD65" s="173">
        <f t="shared" si="8"/>
        <v>150</v>
      </c>
      <c r="AE65" s="173">
        <f t="shared" si="8"/>
        <v>150</v>
      </c>
      <c r="AF65" s="173">
        <f t="shared" si="8"/>
        <v>150</v>
      </c>
      <c r="AG65" s="173">
        <f t="shared" si="8"/>
        <v>150</v>
      </c>
      <c r="AH65" s="174">
        <f t="shared" si="8"/>
        <v>150</v>
      </c>
    </row>
    <row r="66" spans="1:34" ht="12.75">
      <c r="A66" s="40" t="s">
        <v>94</v>
      </c>
      <c r="B66" s="24"/>
      <c r="C66" s="24"/>
      <c r="D66" s="41"/>
      <c r="E66" s="172" t="str">
        <f aca="true" t="shared" si="9" ref="E66:AH66">IF(SUM(E65-E63)=30," ",SUM(E65-E63))</f>
        <v> </v>
      </c>
      <c r="F66" s="173" t="str">
        <f t="shared" si="9"/>
        <v> </v>
      </c>
      <c r="G66" s="173" t="str">
        <f t="shared" si="9"/>
        <v> </v>
      </c>
      <c r="H66" s="173" t="str">
        <f t="shared" si="9"/>
        <v> </v>
      </c>
      <c r="I66" s="173" t="str">
        <f t="shared" si="9"/>
        <v> </v>
      </c>
      <c r="J66" s="174" t="str">
        <f t="shared" si="9"/>
        <v> </v>
      </c>
      <c r="K66" s="173" t="str">
        <f t="shared" si="9"/>
        <v> </v>
      </c>
      <c r="L66" s="173" t="str">
        <f t="shared" si="9"/>
        <v> </v>
      </c>
      <c r="M66" s="173" t="str">
        <f t="shared" si="9"/>
        <v> </v>
      </c>
      <c r="N66" s="173" t="str">
        <f t="shared" si="9"/>
        <v> </v>
      </c>
      <c r="O66" s="173" t="str">
        <f t="shared" si="9"/>
        <v> </v>
      </c>
      <c r="P66" s="173" t="str">
        <f t="shared" si="9"/>
        <v> </v>
      </c>
      <c r="Q66" s="172" t="str">
        <f t="shared" si="9"/>
        <v> </v>
      </c>
      <c r="R66" s="173" t="str">
        <f t="shared" si="9"/>
        <v> </v>
      </c>
      <c r="S66" s="173" t="str">
        <f t="shared" si="9"/>
        <v> </v>
      </c>
      <c r="T66" s="173" t="str">
        <f t="shared" si="9"/>
        <v> </v>
      </c>
      <c r="U66" s="173" t="str">
        <f t="shared" si="9"/>
        <v> </v>
      </c>
      <c r="V66" s="174" t="str">
        <f t="shared" si="9"/>
        <v> </v>
      </c>
      <c r="W66" s="173" t="str">
        <f t="shared" si="9"/>
        <v> </v>
      </c>
      <c r="X66" s="173" t="str">
        <f t="shared" si="9"/>
        <v> </v>
      </c>
      <c r="Y66" s="173" t="str">
        <f t="shared" si="9"/>
        <v> </v>
      </c>
      <c r="Z66" s="173" t="str">
        <f t="shared" si="9"/>
        <v> </v>
      </c>
      <c r="AA66" s="173" t="str">
        <f t="shared" si="9"/>
        <v> </v>
      </c>
      <c r="AB66" s="173" t="str">
        <f t="shared" si="9"/>
        <v> </v>
      </c>
      <c r="AC66" s="172" t="str">
        <f t="shared" si="9"/>
        <v> </v>
      </c>
      <c r="AD66" s="173" t="str">
        <f t="shared" si="9"/>
        <v> </v>
      </c>
      <c r="AE66" s="173" t="str">
        <f t="shared" si="9"/>
        <v> </v>
      </c>
      <c r="AF66" s="173" t="str">
        <f t="shared" si="9"/>
        <v> </v>
      </c>
      <c r="AG66" s="173" t="str">
        <f t="shared" si="9"/>
        <v> </v>
      </c>
      <c r="AH66" s="174" t="str">
        <f t="shared" si="9"/>
        <v> </v>
      </c>
    </row>
    <row r="67" spans="1:34" s="24" customFormat="1" ht="12.75">
      <c r="A67" s="42" t="s">
        <v>95</v>
      </c>
      <c r="B67" s="34"/>
      <c r="C67" s="34"/>
      <c r="D67" s="43"/>
      <c r="E67" s="166"/>
      <c r="F67" s="167"/>
      <c r="G67" s="168">
        <f>MAX(E66,F66,G66,H66,I66,J66)</f>
        <v>0</v>
      </c>
      <c r="H67" s="168"/>
      <c r="I67" s="168"/>
      <c r="J67" s="169"/>
      <c r="K67" s="168"/>
      <c r="L67" s="168"/>
      <c r="M67" s="168">
        <f>MAX(K66,L66,M66,N66,O66,P66)</f>
        <v>0</v>
      </c>
      <c r="N67" s="168"/>
      <c r="O67" s="168"/>
      <c r="P67" s="168"/>
      <c r="Q67" s="170"/>
      <c r="R67" s="168"/>
      <c r="S67" s="168">
        <f>MAX(Q66,R66,S66,T66,U66,V66)</f>
        <v>0</v>
      </c>
      <c r="T67" s="168"/>
      <c r="U67" s="168"/>
      <c r="V67" s="169"/>
      <c r="W67" s="168"/>
      <c r="X67" s="168"/>
      <c r="Y67" s="168">
        <f>MAX(W66,X66,Y66,Z66,AA66,AB66)</f>
        <v>0</v>
      </c>
      <c r="Z67" s="168"/>
      <c r="AA67" s="168"/>
      <c r="AB67" s="168"/>
      <c r="AC67" s="170"/>
      <c r="AD67" s="168"/>
      <c r="AE67" s="168">
        <f>MAX(AC66,AD66,AE66,AF66,AG66,AH66)</f>
        <v>0</v>
      </c>
      <c r="AF67" s="167"/>
      <c r="AG67" s="167"/>
      <c r="AH67" s="171"/>
    </row>
    <row r="68" spans="1:34" ht="12.75" hidden="1">
      <c r="A68" s="40" t="s">
        <v>78</v>
      </c>
      <c r="B68" s="24"/>
      <c r="C68" s="24"/>
      <c r="D68" s="41"/>
      <c r="E68" s="40"/>
      <c r="F68" s="24"/>
      <c r="G68" s="9" t="s">
        <v>53</v>
      </c>
      <c r="H68" s="24"/>
      <c r="I68" s="24"/>
      <c r="J68" s="41"/>
      <c r="M68" s="15" t="s">
        <v>53</v>
      </c>
      <c r="Q68" s="40"/>
      <c r="R68" s="24"/>
      <c r="S68" s="9" t="s">
        <v>53</v>
      </c>
      <c r="T68" s="24"/>
      <c r="U68" s="24"/>
      <c r="V68" s="41"/>
      <c r="Y68" s="15" t="s">
        <v>53</v>
      </c>
      <c r="AC68" s="40"/>
      <c r="AD68" s="24"/>
      <c r="AE68" s="9" t="s">
        <v>53</v>
      </c>
      <c r="AF68" s="24"/>
      <c r="AG68" s="24"/>
      <c r="AH68" s="41"/>
    </row>
    <row r="69" spans="1:34" ht="12.75" hidden="1">
      <c r="A69" s="42" t="s">
        <v>96</v>
      </c>
      <c r="B69" s="34"/>
      <c r="C69" s="34"/>
      <c r="D69" s="43"/>
      <c r="E69" s="42"/>
      <c r="F69" s="34"/>
      <c r="G69" s="35" t="str">
        <f>IF(G67&gt;=139,"кмс",IF(G67&gt;=135,1,IF(G67&gt;=130,2,IF(G67&gt;=120,3,"---"))))</f>
        <v>---</v>
      </c>
      <c r="H69" s="35"/>
      <c r="I69" s="35"/>
      <c r="J69" s="52"/>
      <c r="K69" s="35"/>
      <c r="L69" s="35"/>
      <c r="M69" s="35" t="str">
        <f>IF(M67&gt;=139,"кмс",IF(M67&gt;=135,1,IF(M67&gt;=130,2,IF(M67&gt;=120,3,"---"))))</f>
        <v>---</v>
      </c>
      <c r="N69" s="35"/>
      <c r="O69" s="35"/>
      <c r="P69" s="35"/>
      <c r="Q69" s="53"/>
      <c r="R69" s="35"/>
      <c r="S69" s="35" t="str">
        <f>IF(S67&gt;=139,"кмс",IF(S67&gt;=135,1,IF(S67&gt;=130,2,IF(S67&gt;=120,3,"---"))))</f>
        <v>---</v>
      </c>
      <c r="T69" s="35"/>
      <c r="U69" s="35"/>
      <c r="V69" s="52"/>
      <c r="W69" s="35"/>
      <c r="X69" s="35"/>
      <c r="Y69" s="35" t="str">
        <f>IF(Y67&gt;=139,"кмс",IF(Y67&gt;=135,1,IF(Y67&gt;=130,2,IF(Y67&gt;=120,3,"---"))))</f>
        <v>---</v>
      </c>
      <c r="Z69" s="35"/>
      <c r="AA69" s="35"/>
      <c r="AB69" s="35"/>
      <c r="AC69" s="53"/>
      <c r="AD69" s="35"/>
      <c r="AE69" s="35" t="str">
        <f>IF(AE67&gt;=139,"кмс",IF(AE67&gt;=135,1,IF(AE67&gt;=130,2,IF(AE67&gt;=120,3,"---"))))</f>
        <v>---</v>
      </c>
      <c r="AF69" s="34"/>
      <c r="AG69" s="34"/>
      <c r="AH69" s="43"/>
    </row>
    <row r="70" spans="1:34" ht="13.5" hidden="1" thickBot="1">
      <c r="A70" s="67" t="s">
        <v>97</v>
      </c>
      <c r="B70" s="19"/>
      <c r="C70" s="19"/>
      <c r="D70" s="60"/>
      <c r="E70" s="18"/>
      <c r="F70" s="19"/>
      <c r="G70" s="13" t="e">
        <f>SUM(200*G67/MAX($G$35,$M$35,$S$35,$Y$35,$AE$35,$G$67,$M$67,$S$67,$Y$67,$AE$67,$G$99,$M$99,$S$99,$Y$99,$AE$99))</f>
        <v>#DIV/0!</v>
      </c>
      <c r="H70" s="19"/>
      <c r="I70" s="19"/>
      <c r="J70" s="60"/>
      <c r="K70" s="19"/>
      <c r="L70" s="19"/>
      <c r="M70" s="13" t="e">
        <f>SUM(200*M67/MAX($G$35,$M$35,$S$35,$Y$35,$AE$35,$G$67,$M$67,$S$67,$Y$67,$AE$67,$G$99,$M$99,$S$99,$Y$99,$AE$99))</f>
        <v>#DIV/0!</v>
      </c>
      <c r="N70" s="19"/>
      <c r="O70" s="19"/>
      <c r="P70" s="19"/>
      <c r="Q70" s="18"/>
      <c r="R70" s="19"/>
      <c r="S70" s="13" t="e">
        <f>SUM(200*S67/MAX($G$35,$M$35,$S$35,$Y$35,$AE$35,$G$67,$M$67,$S$67,$Y$67,$AE$67,$G$99,$M$99,$S$99,$Y$99,$AE$99))</f>
        <v>#DIV/0!</v>
      </c>
      <c r="T70" s="19"/>
      <c r="U70" s="19"/>
      <c r="V70" s="60"/>
      <c r="W70" s="19"/>
      <c r="X70" s="19"/>
      <c r="Y70" s="13" t="e">
        <f>SUM(200*Y67/MAX($G$35,$M$35,$S$35,$Y$35,$AE$35,$G$67,$M$67,$S$67,$Y$67,$AE$67,$G$99,$M$99,$S$99,$Y$99,$AE$99))</f>
        <v>#DIV/0!</v>
      </c>
      <c r="Z70" s="19"/>
      <c r="AA70" s="19"/>
      <c r="AB70" s="19"/>
      <c r="AC70" s="18"/>
      <c r="AD70" s="19"/>
      <c r="AE70" s="13" t="e">
        <f>SUM(200*AE67/MAX($G$35,$M$35,$S$35,$Y$35,$AE$35,$G$67,$M$67,$S$67,$Y$67,$AE$67,$G$99,$M$99,$S$99,$Y$99,$AE$99))</f>
        <v>#DIV/0!</v>
      </c>
      <c r="AF70" s="19"/>
      <c r="AG70" s="19"/>
      <c r="AH70" s="60"/>
    </row>
    <row r="71" spans="1:34" ht="39" customHeight="1" thickBot="1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</row>
    <row r="72" spans="1:34" ht="13.5" thickTop="1">
      <c r="A72" s="49" t="s">
        <v>80</v>
      </c>
      <c r="B72" s="50"/>
      <c r="C72" s="50"/>
      <c r="D72" s="51"/>
      <c r="E72" s="49"/>
      <c r="F72" s="50"/>
      <c r="G72" s="16">
        <v>11</v>
      </c>
      <c r="H72" s="50"/>
      <c r="I72" s="50"/>
      <c r="J72" s="51"/>
      <c r="M72" s="15">
        <v>12</v>
      </c>
      <c r="Q72" s="49"/>
      <c r="R72" s="50"/>
      <c r="S72" s="16">
        <v>13</v>
      </c>
      <c r="T72" s="50"/>
      <c r="U72" s="50"/>
      <c r="V72" s="51"/>
      <c r="Y72" s="15">
        <v>14</v>
      </c>
      <c r="AC72" s="49"/>
      <c r="AD72" s="50"/>
      <c r="AE72" s="16">
        <v>15</v>
      </c>
      <c r="AF72" s="50"/>
      <c r="AG72" s="50"/>
      <c r="AH72" s="51"/>
    </row>
    <row r="73" spans="1:34" ht="15">
      <c r="A73" s="42" t="s">
        <v>45</v>
      </c>
      <c r="B73" s="34"/>
      <c r="C73" s="34"/>
      <c r="D73" s="43"/>
      <c r="E73" s="42"/>
      <c r="F73" s="274"/>
      <c r="G73" s="270" t="str">
        <f>IF(ISERROR(VLOOKUP(G72,#REF!,5,FALSE))=TRUE," ",VLOOKUP(G72,#REF!,5,FALSE))</f>
        <v> </v>
      </c>
      <c r="H73" s="274"/>
      <c r="I73" s="274"/>
      <c r="J73" s="275"/>
      <c r="K73" s="274"/>
      <c r="L73" s="274"/>
      <c r="M73" s="270" t="str">
        <f>IF(ISERROR(VLOOKUP(M72,#REF!,5,FALSE))=TRUE," ",VLOOKUP(M72,#REF!,5,FALSE))</f>
        <v> </v>
      </c>
      <c r="N73" s="274"/>
      <c r="O73" s="274"/>
      <c r="P73" s="274"/>
      <c r="Q73" s="276"/>
      <c r="R73" s="274"/>
      <c r="S73" s="270" t="str">
        <f>IF(ISERROR(VLOOKUP(S72,#REF!,5,FALSE))=TRUE," ",VLOOKUP(S72,#REF!,5,FALSE))</f>
        <v> </v>
      </c>
      <c r="T73" s="274"/>
      <c r="U73" s="274"/>
      <c r="V73" s="275"/>
      <c r="W73" s="274"/>
      <c r="X73" s="274"/>
      <c r="Y73" s="270" t="str">
        <f>IF(ISERROR(VLOOKUP(Y72,#REF!,5,FALSE))=TRUE," ",VLOOKUP(Y72,#REF!,5,FALSE))</f>
        <v> </v>
      </c>
      <c r="Z73" s="274"/>
      <c r="AA73" s="274"/>
      <c r="AB73" s="274"/>
      <c r="AC73" s="276"/>
      <c r="AD73" s="274"/>
      <c r="AE73" s="270" t="str">
        <f>IF(ISERROR(VLOOKUP(AE72,#REF!,5,FALSE))=TRUE," ",VLOOKUP(AE72,#REF!,5,FALSE))</f>
        <v> </v>
      </c>
      <c r="AF73" s="274"/>
      <c r="AG73" s="274"/>
      <c r="AH73" s="275"/>
    </row>
    <row r="74" spans="1:34" ht="15">
      <c r="A74" s="40" t="s">
        <v>46</v>
      </c>
      <c r="B74" s="24"/>
      <c r="C74" s="24"/>
      <c r="D74" s="41"/>
      <c r="E74" s="40"/>
      <c r="F74" s="24"/>
      <c r="G74" s="156" t="str">
        <f>IF(ISERROR(VLOOKUP(G73,#REF!,2,FALSE))=TRUE," ",VLOOKUP(G73,#REF!,2,FALSE))</f>
        <v> </v>
      </c>
      <c r="H74" s="24"/>
      <c r="I74" s="24"/>
      <c r="J74" s="41"/>
      <c r="M74" s="156" t="str">
        <f>IF(ISERROR(VLOOKUP(M73,#REF!,2,FALSE))=TRUE," ",VLOOKUP(M73,#REF!,2,FALSE))</f>
        <v> </v>
      </c>
      <c r="Q74" s="40"/>
      <c r="R74" s="24"/>
      <c r="S74" s="156" t="str">
        <f>IF(ISERROR(VLOOKUP(S73,#REF!,2,FALSE))=TRUE," ",VLOOKUP(S73,#REF!,2,FALSE))</f>
        <v> </v>
      </c>
      <c r="T74" s="24"/>
      <c r="U74" s="24"/>
      <c r="V74" s="41"/>
      <c r="Y74" s="156" t="str">
        <f>IF(ISERROR(VLOOKUP(Y73,#REF!,2,FALSE))=TRUE," ",VLOOKUP(Y73,#REF!,2,FALSE))</f>
        <v> </v>
      </c>
      <c r="AC74" s="40"/>
      <c r="AD74" s="24"/>
      <c r="AE74" s="156" t="str">
        <f>IF(ISERROR(VLOOKUP(AE73,#REF!,2,FALSE))=TRUE," ",VLOOKUP(AE73,#REF!,2,FALSE))</f>
        <v> </v>
      </c>
      <c r="AF74" s="24"/>
      <c r="AG74" s="24"/>
      <c r="AH74" s="41"/>
    </row>
    <row r="75" spans="1:34" s="265" customFormat="1" ht="20.25">
      <c r="A75" s="267" t="s">
        <v>52</v>
      </c>
      <c r="B75" s="259"/>
      <c r="C75" s="259"/>
      <c r="D75" s="260"/>
      <c r="E75" s="258"/>
      <c r="F75" s="259"/>
      <c r="G75" s="268">
        <f>'F3-V-Прот'!$F$20</f>
        <v>0</v>
      </c>
      <c r="H75" s="259"/>
      <c r="I75" s="259"/>
      <c r="J75" s="260"/>
      <c r="K75" s="259"/>
      <c r="L75" s="259"/>
      <c r="M75" s="268">
        <f>'F3-V-Прот'!$F$21</f>
        <v>0</v>
      </c>
      <c r="N75" s="259"/>
      <c r="O75" s="259"/>
      <c r="P75" s="259"/>
      <c r="Q75" s="258"/>
      <c r="R75" s="259"/>
      <c r="S75" s="268">
        <f>'F3-V-Прот'!$F$22</f>
        <v>0</v>
      </c>
      <c r="T75" s="259"/>
      <c r="U75" s="259"/>
      <c r="V75" s="260"/>
      <c r="W75" s="259"/>
      <c r="X75" s="259"/>
      <c r="Y75" s="268">
        <f>'F3-V-Прот'!$F$23</f>
        <v>0</v>
      </c>
      <c r="Z75" s="259"/>
      <c r="AA75" s="259"/>
      <c r="AB75" s="259"/>
      <c r="AC75" s="258"/>
      <c r="AD75" s="259"/>
      <c r="AE75" s="268">
        <f>'F3-V-Прот'!$F$24</f>
        <v>0</v>
      </c>
      <c r="AF75" s="259"/>
      <c r="AG75" s="259"/>
      <c r="AH75" s="260"/>
    </row>
    <row r="76" spans="1:34" ht="12.75">
      <c r="A76" s="61"/>
      <c r="B76" s="62"/>
      <c r="C76" s="62"/>
      <c r="D76" s="63"/>
      <c r="E76" s="53">
        <v>1</v>
      </c>
      <c r="F76" s="68" t="s">
        <v>81</v>
      </c>
      <c r="G76" s="69">
        <v>2</v>
      </c>
      <c r="H76" s="68" t="s">
        <v>81</v>
      </c>
      <c r="I76" s="69">
        <v>3</v>
      </c>
      <c r="J76" s="70" t="s">
        <v>81</v>
      </c>
      <c r="K76" s="69">
        <v>1</v>
      </c>
      <c r="L76" s="68" t="s">
        <v>81</v>
      </c>
      <c r="M76" s="69">
        <v>2</v>
      </c>
      <c r="N76" s="68" t="s">
        <v>81</v>
      </c>
      <c r="O76" s="69">
        <v>3</v>
      </c>
      <c r="P76" s="68" t="s">
        <v>81</v>
      </c>
      <c r="Q76" s="53">
        <v>1</v>
      </c>
      <c r="R76" s="68" t="s">
        <v>81</v>
      </c>
      <c r="S76" s="69">
        <v>2</v>
      </c>
      <c r="T76" s="68" t="s">
        <v>81</v>
      </c>
      <c r="U76" s="69">
        <v>3</v>
      </c>
      <c r="V76" s="70" t="s">
        <v>81</v>
      </c>
      <c r="W76" s="69">
        <v>1</v>
      </c>
      <c r="X76" s="68" t="s">
        <v>81</v>
      </c>
      <c r="Y76" s="69">
        <v>2</v>
      </c>
      <c r="Z76" s="68" t="s">
        <v>81</v>
      </c>
      <c r="AA76" s="69">
        <v>3</v>
      </c>
      <c r="AB76" s="68" t="s">
        <v>81</v>
      </c>
      <c r="AC76" s="53">
        <v>1</v>
      </c>
      <c r="AD76" s="68" t="s">
        <v>81</v>
      </c>
      <c r="AE76" s="69">
        <v>2</v>
      </c>
      <c r="AF76" s="68" t="s">
        <v>81</v>
      </c>
      <c r="AG76" s="69">
        <v>3</v>
      </c>
      <c r="AH76" s="70" t="s">
        <v>81</v>
      </c>
    </row>
    <row r="77" spans="1:34" ht="12.75">
      <c r="A77" s="40"/>
      <c r="B77" s="24"/>
      <c r="C77" s="24"/>
      <c r="D77" s="41"/>
      <c r="E77" s="44" t="s">
        <v>82</v>
      </c>
      <c r="F77" s="32"/>
      <c r="G77" s="33" t="s">
        <v>82</v>
      </c>
      <c r="H77" s="32"/>
      <c r="I77" s="33" t="s">
        <v>82</v>
      </c>
      <c r="J77" s="45"/>
      <c r="K77" s="33" t="s">
        <v>82</v>
      </c>
      <c r="L77" s="32"/>
      <c r="M77" s="33" t="s">
        <v>82</v>
      </c>
      <c r="N77" s="32"/>
      <c r="O77" s="33" t="s">
        <v>82</v>
      </c>
      <c r="P77" s="32"/>
      <c r="Q77" s="44" t="s">
        <v>82</v>
      </c>
      <c r="R77" s="32"/>
      <c r="S77" s="33" t="s">
        <v>82</v>
      </c>
      <c r="T77" s="32"/>
      <c r="U77" s="33" t="s">
        <v>82</v>
      </c>
      <c r="V77" s="45"/>
      <c r="W77" s="33" t="s">
        <v>82</v>
      </c>
      <c r="X77" s="32"/>
      <c r="Y77" s="33" t="s">
        <v>82</v>
      </c>
      <c r="Z77" s="32"/>
      <c r="AA77" s="33" t="s">
        <v>82</v>
      </c>
      <c r="AB77" s="32"/>
      <c r="AC77" s="44" t="s">
        <v>82</v>
      </c>
      <c r="AD77" s="32"/>
      <c r="AE77" s="33" t="s">
        <v>82</v>
      </c>
      <c r="AF77" s="32"/>
      <c r="AG77" s="33" t="s">
        <v>82</v>
      </c>
      <c r="AH77" s="45"/>
    </row>
    <row r="78" spans="1:34" ht="42.75">
      <c r="A78" s="40"/>
      <c r="B78" s="24"/>
      <c r="C78" s="29" t="s">
        <v>55</v>
      </c>
      <c r="D78" s="64" t="s">
        <v>56</v>
      </c>
      <c r="E78" s="46">
        <v>1</v>
      </c>
      <c r="F78" s="28">
        <v>2</v>
      </c>
      <c r="G78" s="28">
        <v>1</v>
      </c>
      <c r="H78" s="28">
        <v>2</v>
      </c>
      <c r="I78" s="28">
        <v>1</v>
      </c>
      <c r="J78" s="47">
        <v>2</v>
      </c>
      <c r="K78" s="28">
        <v>1</v>
      </c>
      <c r="L78" s="28">
        <v>2</v>
      </c>
      <c r="M78" s="28">
        <v>1</v>
      </c>
      <c r="N78" s="28">
        <v>2</v>
      </c>
      <c r="O78" s="28">
        <v>1</v>
      </c>
      <c r="P78" s="28">
        <v>2</v>
      </c>
      <c r="Q78" s="46">
        <v>1</v>
      </c>
      <c r="R78" s="28">
        <v>2</v>
      </c>
      <c r="S78" s="28">
        <v>1</v>
      </c>
      <c r="T78" s="28">
        <v>2</v>
      </c>
      <c r="U78" s="28">
        <v>1</v>
      </c>
      <c r="V78" s="47">
        <v>2</v>
      </c>
      <c r="W78" s="28">
        <v>1</v>
      </c>
      <c r="X78" s="28">
        <v>2</v>
      </c>
      <c r="Y78" s="28">
        <v>1</v>
      </c>
      <c r="Z78" s="28">
        <v>2</v>
      </c>
      <c r="AA78" s="28">
        <v>1</v>
      </c>
      <c r="AB78" s="28">
        <v>2</v>
      </c>
      <c r="AC78" s="46">
        <v>1</v>
      </c>
      <c r="AD78" s="28">
        <v>2</v>
      </c>
      <c r="AE78" s="28">
        <v>1</v>
      </c>
      <c r="AF78" s="28">
        <v>2</v>
      </c>
      <c r="AG78" s="28">
        <v>1</v>
      </c>
      <c r="AH78" s="47">
        <v>2</v>
      </c>
    </row>
    <row r="79" spans="1:34" ht="12.75">
      <c r="A79" s="40" t="s">
        <v>83</v>
      </c>
      <c r="B79" s="27" t="s">
        <v>58</v>
      </c>
      <c r="C79" s="28">
        <v>6</v>
      </c>
      <c r="D79" s="47">
        <v>-2</v>
      </c>
      <c r="E79" s="46"/>
      <c r="F79" s="28"/>
      <c r="G79" s="28"/>
      <c r="H79" s="28"/>
      <c r="I79" s="28"/>
      <c r="J79" s="47"/>
      <c r="K79" s="28"/>
      <c r="L79" s="28"/>
      <c r="M79" s="28"/>
      <c r="N79" s="28"/>
      <c r="O79" s="28"/>
      <c r="P79" s="28"/>
      <c r="Q79" s="46"/>
      <c r="R79" s="28"/>
      <c r="S79" s="28"/>
      <c r="T79" s="28"/>
      <c r="U79" s="28"/>
      <c r="V79" s="47"/>
      <c r="W79" s="28"/>
      <c r="X79" s="28"/>
      <c r="Y79" s="28"/>
      <c r="Z79" s="28"/>
      <c r="AA79" s="28"/>
      <c r="AB79" s="28"/>
      <c r="AC79" s="46"/>
      <c r="AD79" s="28"/>
      <c r="AE79" s="28"/>
      <c r="AF79" s="28"/>
      <c r="AG79" s="28"/>
      <c r="AH79" s="47"/>
    </row>
    <row r="80" spans="1:34" ht="12.75">
      <c r="A80" s="48" t="s">
        <v>21</v>
      </c>
      <c r="B80" s="27" t="s">
        <v>61</v>
      </c>
      <c r="C80" s="28">
        <v>6</v>
      </c>
      <c r="D80" s="47">
        <v>-2</v>
      </c>
      <c r="E80" s="46"/>
      <c r="F80" s="28"/>
      <c r="G80" s="28"/>
      <c r="H80" s="28"/>
      <c r="I80" s="28"/>
      <c r="J80" s="47"/>
      <c r="K80" s="28"/>
      <c r="L80" s="28"/>
      <c r="M80" s="28"/>
      <c r="N80" s="28"/>
      <c r="O80" s="28"/>
      <c r="P80" s="28"/>
      <c r="Q80" s="46"/>
      <c r="R80" s="28"/>
      <c r="S80" s="28"/>
      <c r="T80" s="28"/>
      <c r="U80" s="28"/>
      <c r="V80" s="47"/>
      <c r="W80" s="28"/>
      <c r="X80" s="28"/>
      <c r="Y80" s="28"/>
      <c r="Z80" s="28"/>
      <c r="AA80" s="28"/>
      <c r="AB80" s="28"/>
      <c r="AC80" s="46"/>
      <c r="AD80" s="28"/>
      <c r="AE80" s="28"/>
      <c r="AF80" s="28"/>
      <c r="AG80" s="28"/>
      <c r="AH80" s="47"/>
    </row>
    <row r="81" spans="1:34" ht="12.75">
      <c r="A81" s="40"/>
      <c r="B81" s="27" t="s">
        <v>61</v>
      </c>
      <c r="C81" s="28">
        <v>6</v>
      </c>
      <c r="D81" s="47">
        <v>-2</v>
      </c>
      <c r="E81" s="46"/>
      <c r="F81" s="28"/>
      <c r="G81" s="28"/>
      <c r="H81" s="28"/>
      <c r="I81" s="28"/>
      <c r="J81" s="47"/>
      <c r="K81" s="28"/>
      <c r="L81" s="28"/>
      <c r="M81" s="28"/>
      <c r="N81" s="28"/>
      <c r="O81" s="28"/>
      <c r="P81" s="28"/>
      <c r="Q81" s="46"/>
      <c r="R81" s="28"/>
      <c r="S81" s="28"/>
      <c r="T81" s="28"/>
      <c r="U81" s="28"/>
      <c r="V81" s="47"/>
      <c r="W81" s="28"/>
      <c r="X81" s="28"/>
      <c r="Y81" s="28"/>
      <c r="Z81" s="28"/>
      <c r="AA81" s="28"/>
      <c r="AB81" s="28"/>
      <c r="AC81" s="46"/>
      <c r="AD81" s="28"/>
      <c r="AE81" s="28"/>
      <c r="AF81" s="28"/>
      <c r="AG81" s="28"/>
      <c r="AH81" s="47"/>
    </row>
    <row r="82" spans="1:34" ht="12.75">
      <c r="A82" s="40" t="s">
        <v>84</v>
      </c>
      <c r="B82" s="27" t="s">
        <v>60</v>
      </c>
      <c r="C82" s="28">
        <v>9</v>
      </c>
      <c r="D82" s="47">
        <v>-3</v>
      </c>
      <c r="E82" s="46"/>
      <c r="F82" s="28"/>
      <c r="G82" s="28"/>
      <c r="H82" s="28"/>
      <c r="I82" s="28"/>
      <c r="J82" s="47"/>
      <c r="K82" s="28"/>
      <c r="L82" s="28"/>
      <c r="M82" s="28"/>
      <c r="N82" s="28"/>
      <c r="O82" s="28"/>
      <c r="P82" s="28"/>
      <c r="Q82" s="46"/>
      <c r="R82" s="28"/>
      <c r="S82" s="28"/>
      <c r="T82" s="28"/>
      <c r="U82" s="28"/>
      <c r="V82" s="47"/>
      <c r="W82" s="28"/>
      <c r="X82" s="28"/>
      <c r="Y82" s="28"/>
      <c r="Z82" s="28"/>
      <c r="AA82" s="28"/>
      <c r="AB82" s="28"/>
      <c r="AC82" s="46"/>
      <c r="AD82" s="28"/>
      <c r="AE82" s="28"/>
      <c r="AF82" s="28"/>
      <c r="AG82" s="28"/>
      <c r="AH82" s="47"/>
    </row>
    <row r="83" spans="1:34" ht="12.75">
      <c r="A83" s="40" t="s">
        <v>85</v>
      </c>
      <c r="B83" s="27" t="s">
        <v>60</v>
      </c>
      <c r="C83" s="28">
        <v>9</v>
      </c>
      <c r="D83" s="47">
        <v>-3</v>
      </c>
      <c r="E83" s="46"/>
      <c r="F83" s="28"/>
      <c r="G83" s="28"/>
      <c r="H83" s="28"/>
      <c r="I83" s="28"/>
      <c r="J83" s="47"/>
      <c r="K83" s="28"/>
      <c r="L83" s="28"/>
      <c r="M83" s="28"/>
      <c r="N83" s="28"/>
      <c r="O83" s="28"/>
      <c r="P83" s="28"/>
      <c r="Q83" s="46"/>
      <c r="R83" s="28"/>
      <c r="S83" s="28"/>
      <c r="T83" s="28"/>
      <c r="U83" s="28"/>
      <c r="V83" s="47"/>
      <c r="W83" s="28"/>
      <c r="X83" s="28"/>
      <c r="Y83" s="28"/>
      <c r="Z83" s="28"/>
      <c r="AA83" s="28"/>
      <c r="AB83" s="28"/>
      <c r="AC83" s="46"/>
      <c r="AD83" s="28"/>
      <c r="AE83" s="28"/>
      <c r="AF83" s="28"/>
      <c r="AG83" s="28"/>
      <c r="AH83" s="47"/>
    </row>
    <row r="84" spans="1:34" ht="12.75">
      <c r="A84" s="40"/>
      <c r="B84" s="27" t="s">
        <v>64</v>
      </c>
      <c r="C84" s="28">
        <v>12</v>
      </c>
      <c r="D84" s="47">
        <v>-4</v>
      </c>
      <c r="E84" s="46"/>
      <c r="F84" s="28"/>
      <c r="G84" s="28"/>
      <c r="H84" s="28"/>
      <c r="I84" s="28"/>
      <c r="J84" s="47"/>
      <c r="K84" s="28"/>
      <c r="L84" s="28"/>
      <c r="M84" s="28"/>
      <c r="N84" s="28"/>
      <c r="O84" s="28"/>
      <c r="P84" s="28"/>
      <c r="Q84" s="46"/>
      <c r="R84" s="28"/>
      <c r="S84" s="28"/>
      <c r="T84" s="28"/>
      <c r="U84" s="28"/>
      <c r="V84" s="47"/>
      <c r="W84" s="28"/>
      <c r="X84" s="28"/>
      <c r="Y84" s="28"/>
      <c r="Z84" s="28"/>
      <c r="AA84" s="28"/>
      <c r="AB84" s="28"/>
      <c r="AC84" s="46"/>
      <c r="AD84" s="28"/>
      <c r="AE84" s="28"/>
      <c r="AF84" s="28"/>
      <c r="AG84" s="28"/>
      <c r="AH84" s="47"/>
    </row>
    <row r="85" spans="1:34" ht="12.75">
      <c r="A85" s="40" t="s">
        <v>86</v>
      </c>
      <c r="B85" s="27" t="s">
        <v>64</v>
      </c>
      <c r="C85" s="28">
        <v>12</v>
      </c>
      <c r="D85" s="47">
        <v>-4</v>
      </c>
      <c r="E85" s="46"/>
      <c r="F85" s="28"/>
      <c r="G85" s="28"/>
      <c r="H85" s="28"/>
      <c r="I85" s="28"/>
      <c r="J85" s="47"/>
      <c r="K85" s="28"/>
      <c r="L85" s="28"/>
      <c r="M85" s="28"/>
      <c r="N85" s="28"/>
      <c r="O85" s="28"/>
      <c r="P85" s="28"/>
      <c r="Q85" s="46"/>
      <c r="R85" s="28"/>
      <c r="S85" s="28"/>
      <c r="T85" s="28"/>
      <c r="U85" s="28"/>
      <c r="V85" s="47"/>
      <c r="W85" s="28"/>
      <c r="X85" s="28"/>
      <c r="Y85" s="28"/>
      <c r="Z85" s="28"/>
      <c r="AA85" s="28"/>
      <c r="AB85" s="28"/>
      <c r="AC85" s="46"/>
      <c r="AD85" s="28"/>
      <c r="AE85" s="28"/>
      <c r="AF85" s="28"/>
      <c r="AG85" s="28"/>
      <c r="AH85" s="47"/>
    </row>
    <row r="86" spans="1:34" ht="12.75">
      <c r="A86" s="40" t="s">
        <v>87</v>
      </c>
      <c r="B86" s="27" t="s">
        <v>67</v>
      </c>
      <c r="C86" s="28">
        <v>9</v>
      </c>
      <c r="D86" s="47">
        <v>-3</v>
      </c>
      <c r="E86" s="46"/>
      <c r="F86" s="28"/>
      <c r="G86" s="28"/>
      <c r="H86" s="28"/>
      <c r="I86" s="28"/>
      <c r="J86" s="47"/>
      <c r="K86" s="28"/>
      <c r="L86" s="28"/>
      <c r="M86" s="28"/>
      <c r="N86" s="28"/>
      <c r="O86" s="28"/>
      <c r="P86" s="28"/>
      <c r="Q86" s="46"/>
      <c r="R86" s="28"/>
      <c r="S86" s="28"/>
      <c r="T86" s="28"/>
      <c r="U86" s="28"/>
      <c r="V86" s="47"/>
      <c r="W86" s="28"/>
      <c r="X86" s="28"/>
      <c r="Y86" s="28"/>
      <c r="Z86" s="28"/>
      <c r="AA86" s="28"/>
      <c r="AB86" s="28"/>
      <c r="AC86" s="46"/>
      <c r="AD86" s="28"/>
      <c r="AE86" s="28"/>
      <c r="AF86" s="28"/>
      <c r="AG86" s="28"/>
      <c r="AH86" s="47"/>
    </row>
    <row r="87" spans="1:34" ht="12.75">
      <c r="A87" s="40" t="s">
        <v>88</v>
      </c>
      <c r="B87" s="27" t="s">
        <v>67</v>
      </c>
      <c r="C87" s="28">
        <v>9</v>
      </c>
      <c r="D87" s="47">
        <v>-3</v>
      </c>
      <c r="E87" s="46"/>
      <c r="F87" s="28"/>
      <c r="G87" s="28"/>
      <c r="H87" s="28"/>
      <c r="I87" s="28"/>
      <c r="J87" s="47"/>
      <c r="K87" s="28"/>
      <c r="L87" s="28"/>
      <c r="M87" s="28"/>
      <c r="N87" s="28"/>
      <c r="O87" s="28"/>
      <c r="P87" s="28"/>
      <c r="Q87" s="46"/>
      <c r="R87" s="28"/>
      <c r="S87" s="28"/>
      <c r="T87" s="28"/>
      <c r="U87" s="28"/>
      <c r="V87" s="47"/>
      <c r="W87" s="28"/>
      <c r="X87" s="28"/>
      <c r="Y87" s="28"/>
      <c r="Z87" s="28"/>
      <c r="AA87" s="28"/>
      <c r="AB87" s="28"/>
      <c r="AC87" s="46"/>
      <c r="AD87" s="28"/>
      <c r="AE87" s="28"/>
      <c r="AF87" s="28"/>
      <c r="AG87" s="28"/>
      <c r="AH87" s="47"/>
    </row>
    <row r="88" spans="1:34" ht="12.75">
      <c r="A88" s="40"/>
      <c r="B88" s="27" t="s">
        <v>69</v>
      </c>
      <c r="C88" s="28">
        <v>6</v>
      </c>
      <c r="D88" s="47">
        <v>-2</v>
      </c>
      <c r="E88" s="46"/>
      <c r="F88" s="28"/>
      <c r="G88" s="28"/>
      <c r="H88" s="28"/>
      <c r="I88" s="28"/>
      <c r="J88" s="47"/>
      <c r="K88" s="28"/>
      <c r="L88" s="28"/>
      <c r="M88" s="28"/>
      <c r="N88" s="28"/>
      <c r="O88" s="28"/>
      <c r="P88" s="28"/>
      <c r="Q88" s="46"/>
      <c r="R88" s="28"/>
      <c r="S88" s="28"/>
      <c r="T88" s="28"/>
      <c r="U88" s="28"/>
      <c r="V88" s="47"/>
      <c r="W88" s="28"/>
      <c r="X88" s="28"/>
      <c r="Y88" s="28"/>
      <c r="Z88" s="28"/>
      <c r="AA88" s="28"/>
      <c r="AB88" s="28"/>
      <c r="AC88" s="46"/>
      <c r="AD88" s="28"/>
      <c r="AE88" s="28"/>
      <c r="AF88" s="28"/>
      <c r="AG88" s="28"/>
      <c r="AH88" s="47"/>
    </row>
    <row r="89" spans="1:34" ht="12.75">
      <c r="A89" s="40"/>
      <c r="B89" s="27" t="s">
        <v>69</v>
      </c>
      <c r="C89" s="28">
        <v>6</v>
      </c>
      <c r="D89" s="47">
        <v>-2</v>
      </c>
      <c r="E89" s="46"/>
      <c r="F89" s="28"/>
      <c r="G89" s="28"/>
      <c r="H89" s="28"/>
      <c r="I89" s="28"/>
      <c r="J89" s="47"/>
      <c r="K89" s="28"/>
      <c r="L89" s="28"/>
      <c r="M89" s="28"/>
      <c r="N89" s="28"/>
      <c r="O89" s="28"/>
      <c r="P89" s="28"/>
      <c r="Q89" s="46"/>
      <c r="R89" s="28"/>
      <c r="S89" s="28"/>
      <c r="T89" s="28"/>
      <c r="U89" s="28"/>
      <c r="V89" s="47"/>
      <c r="W89" s="28"/>
      <c r="X89" s="28"/>
      <c r="Y89" s="28"/>
      <c r="Z89" s="28"/>
      <c r="AA89" s="28"/>
      <c r="AB89" s="28"/>
      <c r="AC89" s="46"/>
      <c r="AD89" s="28"/>
      <c r="AE89" s="28"/>
      <c r="AF89" s="28"/>
      <c r="AG89" s="28"/>
      <c r="AH89" s="47"/>
    </row>
    <row r="90" spans="1:34" ht="12.75">
      <c r="A90" s="40"/>
      <c r="B90" s="27" t="s">
        <v>89</v>
      </c>
      <c r="C90" s="28">
        <v>6</v>
      </c>
      <c r="D90" s="47">
        <v>-2</v>
      </c>
      <c r="E90" s="46"/>
      <c r="F90" s="28"/>
      <c r="G90" s="28"/>
      <c r="H90" s="28"/>
      <c r="I90" s="28"/>
      <c r="J90" s="47"/>
      <c r="K90" s="28"/>
      <c r="L90" s="28"/>
      <c r="M90" s="28"/>
      <c r="N90" s="28"/>
      <c r="O90" s="28"/>
      <c r="P90" s="28"/>
      <c r="Q90" s="46"/>
      <c r="R90" s="28"/>
      <c r="S90" s="28"/>
      <c r="T90" s="28"/>
      <c r="U90" s="28"/>
      <c r="V90" s="47"/>
      <c r="W90" s="28"/>
      <c r="X90" s="28"/>
      <c r="Y90" s="28"/>
      <c r="Z90" s="28"/>
      <c r="AA90" s="28"/>
      <c r="AB90" s="28"/>
      <c r="AC90" s="46"/>
      <c r="AD90" s="28"/>
      <c r="AE90" s="28"/>
      <c r="AF90" s="28"/>
      <c r="AG90" s="28"/>
      <c r="AH90" s="47"/>
    </row>
    <row r="91" spans="1:34" ht="12.75">
      <c r="A91" s="40"/>
      <c r="B91" s="27" t="s">
        <v>90</v>
      </c>
      <c r="C91" s="28">
        <v>6</v>
      </c>
      <c r="D91" s="47">
        <v>-2</v>
      </c>
      <c r="E91" s="46"/>
      <c r="F91" s="28"/>
      <c r="G91" s="28"/>
      <c r="H91" s="28"/>
      <c r="I91" s="28"/>
      <c r="J91" s="47"/>
      <c r="K91" s="28"/>
      <c r="L91" s="28"/>
      <c r="M91" s="28"/>
      <c r="N91" s="28"/>
      <c r="O91" s="28"/>
      <c r="P91" s="28"/>
      <c r="Q91" s="46"/>
      <c r="R91" s="28"/>
      <c r="S91" s="28"/>
      <c r="T91" s="28"/>
      <c r="U91" s="28"/>
      <c r="V91" s="47"/>
      <c r="W91" s="28"/>
      <c r="X91" s="28"/>
      <c r="Y91" s="28"/>
      <c r="Z91" s="28"/>
      <c r="AA91" s="28"/>
      <c r="AB91" s="28"/>
      <c r="AC91" s="46"/>
      <c r="AD91" s="28"/>
      <c r="AE91" s="28"/>
      <c r="AF91" s="28"/>
      <c r="AG91" s="28"/>
      <c r="AH91" s="47"/>
    </row>
    <row r="92" spans="1:34" ht="12.75">
      <c r="A92" s="40"/>
      <c r="B92" s="27" t="s">
        <v>90</v>
      </c>
      <c r="C92" s="28">
        <v>6</v>
      </c>
      <c r="D92" s="47">
        <v>-2</v>
      </c>
      <c r="E92" s="46"/>
      <c r="F92" s="28"/>
      <c r="G92" s="28"/>
      <c r="H92" s="28"/>
      <c r="I92" s="28"/>
      <c r="J92" s="47"/>
      <c r="K92" s="28"/>
      <c r="L92" s="28"/>
      <c r="M92" s="28"/>
      <c r="N92" s="28"/>
      <c r="O92" s="28"/>
      <c r="P92" s="28"/>
      <c r="Q92" s="46"/>
      <c r="R92" s="28"/>
      <c r="S92" s="28"/>
      <c r="T92" s="28"/>
      <c r="U92" s="28"/>
      <c r="V92" s="47"/>
      <c r="W92" s="28"/>
      <c r="X92" s="28"/>
      <c r="Y92" s="28"/>
      <c r="Z92" s="28"/>
      <c r="AA92" s="28"/>
      <c r="AB92" s="28"/>
      <c r="AC92" s="46"/>
      <c r="AD92" s="28"/>
      <c r="AE92" s="28"/>
      <c r="AF92" s="28"/>
      <c r="AG92" s="28"/>
      <c r="AH92" s="47"/>
    </row>
    <row r="93" spans="1:34" ht="12.75">
      <c r="A93" s="40"/>
      <c r="B93" s="27" t="s">
        <v>89</v>
      </c>
      <c r="C93" s="28">
        <v>6</v>
      </c>
      <c r="D93" s="47">
        <v>-2</v>
      </c>
      <c r="E93" s="46"/>
      <c r="F93" s="28"/>
      <c r="G93" s="28"/>
      <c r="H93" s="28"/>
      <c r="I93" s="28"/>
      <c r="J93" s="47"/>
      <c r="K93" s="28"/>
      <c r="L93" s="28"/>
      <c r="M93" s="28"/>
      <c r="N93" s="28"/>
      <c r="O93" s="28"/>
      <c r="P93" s="28"/>
      <c r="Q93" s="46"/>
      <c r="R93" s="28"/>
      <c r="S93" s="28"/>
      <c r="T93" s="28"/>
      <c r="U93" s="28"/>
      <c r="V93" s="47"/>
      <c r="W93" s="28"/>
      <c r="X93" s="28"/>
      <c r="Y93" s="28"/>
      <c r="Z93" s="28"/>
      <c r="AA93" s="28"/>
      <c r="AB93" s="28"/>
      <c r="AC93" s="46"/>
      <c r="AD93" s="28"/>
      <c r="AE93" s="28"/>
      <c r="AF93" s="28"/>
      <c r="AG93" s="28"/>
      <c r="AH93" s="47"/>
    </row>
    <row r="94" spans="1:34" ht="12.75">
      <c r="A94" s="40"/>
      <c r="B94" s="27" t="s">
        <v>58</v>
      </c>
      <c r="C94" s="28">
        <v>6</v>
      </c>
      <c r="D94" s="47">
        <v>-2</v>
      </c>
      <c r="E94" s="46"/>
      <c r="F94" s="28"/>
      <c r="G94" s="28"/>
      <c r="H94" s="28"/>
      <c r="I94" s="28"/>
      <c r="J94" s="47"/>
      <c r="K94" s="28"/>
      <c r="L94" s="28"/>
      <c r="M94" s="28"/>
      <c r="N94" s="28"/>
      <c r="O94" s="28"/>
      <c r="P94" s="28"/>
      <c r="Q94" s="46"/>
      <c r="R94" s="28"/>
      <c r="S94" s="28"/>
      <c r="T94" s="28"/>
      <c r="U94" s="28"/>
      <c r="V94" s="47"/>
      <c r="W94" s="28"/>
      <c r="X94" s="28"/>
      <c r="Y94" s="28"/>
      <c r="Z94" s="28"/>
      <c r="AA94" s="28"/>
      <c r="AB94" s="28"/>
      <c r="AC94" s="46"/>
      <c r="AD94" s="28"/>
      <c r="AE94" s="28"/>
      <c r="AF94" s="28"/>
      <c r="AG94" s="28"/>
      <c r="AH94" s="47"/>
    </row>
    <row r="95" spans="1:34" ht="12.75">
      <c r="A95" s="65" t="s">
        <v>73</v>
      </c>
      <c r="B95" s="34"/>
      <c r="C95" s="28">
        <v>120</v>
      </c>
      <c r="D95" s="47" t="s">
        <v>91</v>
      </c>
      <c r="E95" s="125">
        <f>SUM(IF(E79=2,0,IF(E79=1,2,6))+IF(E80=2,0,IF(E80=1,2,6))+IF(E81=2,0,IF(E81=1,2,6))+IF(E82=2,0,IF(E82=1,3,9))+IF(E83=2,0,IF(E83=1,3,9))+IF(E84=2,0,IF(E84=1,4,12))+IF(E85=2,0,IF(E85=1,4,12))+IF(E86=2,0,IF(E86=1,3,9))+IF(E87=2,0,IF(E87=1,3,9))+IF(E88=2,0,IF(E88=1,2,6))+IF(E89=2,0,IF(E89=1,2,6))+IF(E90=2,0,IF(E90=1,2,6))+IF(E91=2,0,IF(E91=1,2,6))+IF(E92=2,0,IF(E92=1,2,6))+IF(E93=2,0,IF(E93=1,2,6))+IF(E94=2,0,IF(E94=1,2,6)))</f>
        <v>120</v>
      </c>
      <c r="F95" s="126">
        <f aca="true" t="shared" si="10" ref="F95:U95">SUM(IF(F79=2,0,IF(F79=1,2,6))+IF(F80=2,0,IF(F80=1,2,6))+IF(F81=2,0,IF(F81=1,2,6))+IF(F82=2,0,IF(F82=1,3,9))+IF(F83=2,0,IF(F83=1,3,9))+IF(F84=2,0,IF(F84=1,4,12))+IF(F85=2,0,IF(F85=1,4,12))+IF(F86=2,0,IF(F86=1,3,9))+IF(F87=2,0,IF(F87=1,3,9))+IF(F88=2,0,IF(F88=1,2,6))+IF(F89=2,0,IF(F89=1,2,6))+IF(F90=2,0,IF(F90=1,2,6))+IF(F91=2,0,IF(F91=1,2,6))+IF(F92=2,0,IF(F92=1,2,6))+IF(F93=2,0,IF(F93=1,2,6))+IF(F94=2,0,IF(F94=1,2,6)))</f>
        <v>120</v>
      </c>
      <c r="G95" s="126">
        <f t="shared" si="10"/>
        <v>120</v>
      </c>
      <c r="H95" s="126">
        <f t="shared" si="10"/>
        <v>120</v>
      </c>
      <c r="I95" s="126">
        <f t="shared" si="10"/>
        <v>120</v>
      </c>
      <c r="J95" s="127">
        <f t="shared" si="10"/>
        <v>120</v>
      </c>
      <c r="K95" s="126">
        <f t="shared" si="10"/>
        <v>120</v>
      </c>
      <c r="L95" s="126">
        <f t="shared" si="10"/>
        <v>120</v>
      </c>
      <c r="M95" s="126">
        <f t="shared" si="10"/>
        <v>120</v>
      </c>
      <c r="N95" s="126">
        <f t="shared" si="10"/>
        <v>120</v>
      </c>
      <c r="O95" s="126">
        <f t="shared" si="10"/>
        <v>120</v>
      </c>
      <c r="P95" s="126">
        <f t="shared" si="10"/>
        <v>120</v>
      </c>
      <c r="Q95" s="125">
        <f t="shared" si="10"/>
        <v>120</v>
      </c>
      <c r="R95" s="126">
        <f t="shared" si="10"/>
        <v>120</v>
      </c>
      <c r="S95" s="126">
        <f t="shared" si="10"/>
        <v>120</v>
      </c>
      <c r="T95" s="126">
        <f t="shared" si="10"/>
        <v>120</v>
      </c>
      <c r="U95" s="126">
        <f t="shared" si="10"/>
        <v>120</v>
      </c>
      <c r="V95" s="127">
        <f aca="true" t="shared" si="11" ref="V95:AH95">SUM(IF(V79=2,0,IF(V79=1,2,6))+IF(V80=2,0,IF(V80=1,2,6))+IF(V81=2,0,IF(V81=1,2,6))+IF(V82=2,0,IF(V82=1,3,9))+IF(V83=2,0,IF(V83=1,3,9))+IF(V84=2,0,IF(V84=1,4,12))+IF(V85=2,0,IF(V85=1,4,12))+IF(V86=2,0,IF(V86=1,3,9))+IF(V87=2,0,IF(V87=1,3,9))+IF(V88=2,0,IF(V88=1,2,6))+IF(V89=2,0,IF(V89=1,2,6))+IF(V90=2,0,IF(V90=1,2,6))+IF(V91=2,0,IF(V91=1,2,6))+IF(V92=2,0,IF(V92=1,2,6))+IF(V93=2,0,IF(V93=1,2,6))+IF(V94=2,0,IF(V94=1,2,6)))</f>
        <v>120</v>
      </c>
      <c r="W95" s="126">
        <f t="shared" si="11"/>
        <v>120</v>
      </c>
      <c r="X95" s="126">
        <f t="shared" si="11"/>
        <v>120</v>
      </c>
      <c r="Y95" s="126">
        <f t="shared" si="11"/>
        <v>120</v>
      </c>
      <c r="Z95" s="126">
        <f t="shared" si="11"/>
        <v>120</v>
      </c>
      <c r="AA95" s="126">
        <f t="shared" si="11"/>
        <v>120</v>
      </c>
      <c r="AB95" s="126">
        <f t="shared" si="11"/>
        <v>120</v>
      </c>
      <c r="AC95" s="125">
        <f t="shared" si="11"/>
        <v>120</v>
      </c>
      <c r="AD95" s="126">
        <f t="shared" si="11"/>
        <v>120</v>
      </c>
      <c r="AE95" s="126">
        <f t="shared" si="11"/>
        <v>120</v>
      </c>
      <c r="AF95" s="126">
        <f t="shared" si="11"/>
        <v>120</v>
      </c>
      <c r="AG95" s="126">
        <f t="shared" si="11"/>
        <v>120</v>
      </c>
      <c r="AH95" s="127">
        <f t="shared" si="11"/>
        <v>120</v>
      </c>
    </row>
    <row r="96" spans="1:34" s="5" customFormat="1" ht="12.75">
      <c r="A96" s="295" t="s">
        <v>92</v>
      </c>
      <c r="B96" s="296"/>
      <c r="C96" s="296"/>
      <c r="D96" s="297"/>
      <c r="E96" s="298"/>
      <c r="F96" s="299"/>
      <c r="G96" s="299"/>
      <c r="H96" s="299"/>
      <c r="I96" s="299"/>
      <c r="J96" s="300"/>
      <c r="K96" s="299"/>
      <c r="L96" s="299"/>
      <c r="M96" s="299"/>
      <c r="N96" s="299"/>
      <c r="O96" s="299"/>
      <c r="P96" s="299"/>
      <c r="Q96" s="301"/>
      <c r="R96" s="299"/>
      <c r="S96" s="299"/>
      <c r="T96" s="299"/>
      <c r="U96" s="299"/>
      <c r="V96" s="300"/>
      <c r="W96" s="299"/>
      <c r="X96" s="299"/>
      <c r="Y96" s="299"/>
      <c r="Z96" s="299"/>
      <c r="AA96" s="299"/>
      <c r="AB96" s="299"/>
      <c r="AC96" s="301"/>
      <c r="AD96" s="299"/>
      <c r="AE96" s="299"/>
      <c r="AF96" s="299"/>
      <c r="AG96" s="299"/>
      <c r="AH96" s="300"/>
    </row>
    <row r="97" spans="1:34" ht="12.75">
      <c r="A97" s="42" t="s">
        <v>93</v>
      </c>
      <c r="B97" s="34"/>
      <c r="C97" s="34"/>
      <c r="D97" s="43"/>
      <c r="E97" s="172">
        <f>SUM(145-(E96-25)/5)</f>
        <v>150</v>
      </c>
      <c r="F97" s="173">
        <f aca="true" t="shared" si="12" ref="F97:U97">SUM(145-(F96-25)/5)</f>
        <v>150</v>
      </c>
      <c r="G97" s="173">
        <f t="shared" si="12"/>
        <v>150</v>
      </c>
      <c r="H97" s="173">
        <f t="shared" si="12"/>
        <v>150</v>
      </c>
      <c r="I97" s="173">
        <f t="shared" si="12"/>
        <v>150</v>
      </c>
      <c r="J97" s="174">
        <f t="shared" si="12"/>
        <v>150</v>
      </c>
      <c r="K97" s="173">
        <f t="shared" si="12"/>
        <v>150</v>
      </c>
      <c r="L97" s="173">
        <f t="shared" si="12"/>
        <v>150</v>
      </c>
      <c r="M97" s="173">
        <f t="shared" si="12"/>
        <v>150</v>
      </c>
      <c r="N97" s="173">
        <f t="shared" si="12"/>
        <v>150</v>
      </c>
      <c r="O97" s="173">
        <f t="shared" si="12"/>
        <v>150</v>
      </c>
      <c r="P97" s="173">
        <f t="shared" si="12"/>
        <v>150</v>
      </c>
      <c r="Q97" s="172">
        <f t="shared" si="12"/>
        <v>150</v>
      </c>
      <c r="R97" s="173">
        <f t="shared" si="12"/>
        <v>150</v>
      </c>
      <c r="S97" s="173">
        <f t="shared" si="12"/>
        <v>150</v>
      </c>
      <c r="T97" s="173">
        <f t="shared" si="12"/>
        <v>150</v>
      </c>
      <c r="U97" s="173">
        <f t="shared" si="12"/>
        <v>150</v>
      </c>
      <c r="V97" s="174">
        <f aca="true" t="shared" si="13" ref="V97:AH97">SUM(145-(V96-25)/5)</f>
        <v>150</v>
      </c>
      <c r="W97" s="173">
        <f t="shared" si="13"/>
        <v>150</v>
      </c>
      <c r="X97" s="173">
        <f t="shared" si="13"/>
        <v>150</v>
      </c>
      <c r="Y97" s="173">
        <f t="shared" si="13"/>
        <v>150</v>
      </c>
      <c r="Z97" s="173">
        <f t="shared" si="13"/>
        <v>150</v>
      </c>
      <c r="AA97" s="173">
        <f t="shared" si="13"/>
        <v>150</v>
      </c>
      <c r="AB97" s="173">
        <f t="shared" si="13"/>
        <v>150</v>
      </c>
      <c r="AC97" s="172">
        <f t="shared" si="13"/>
        <v>150</v>
      </c>
      <c r="AD97" s="173">
        <f t="shared" si="13"/>
        <v>150</v>
      </c>
      <c r="AE97" s="173">
        <f t="shared" si="13"/>
        <v>150</v>
      </c>
      <c r="AF97" s="173">
        <f t="shared" si="13"/>
        <v>150</v>
      </c>
      <c r="AG97" s="173">
        <f t="shared" si="13"/>
        <v>150</v>
      </c>
      <c r="AH97" s="174">
        <f t="shared" si="13"/>
        <v>150</v>
      </c>
    </row>
    <row r="98" spans="1:34" ht="12.75">
      <c r="A98" s="40" t="s">
        <v>94</v>
      </c>
      <c r="B98" s="24"/>
      <c r="C98" s="24"/>
      <c r="D98" s="41"/>
      <c r="E98" s="172" t="str">
        <f aca="true" t="shared" si="14" ref="E98:AH98">IF(SUM(E97-E95)=30," ",SUM(E97-E95))</f>
        <v> </v>
      </c>
      <c r="F98" s="173" t="str">
        <f t="shared" si="14"/>
        <v> </v>
      </c>
      <c r="G98" s="173" t="str">
        <f t="shared" si="14"/>
        <v> </v>
      </c>
      <c r="H98" s="173" t="str">
        <f t="shared" si="14"/>
        <v> </v>
      </c>
      <c r="I98" s="173" t="str">
        <f t="shared" si="14"/>
        <v> </v>
      </c>
      <c r="J98" s="174" t="str">
        <f t="shared" si="14"/>
        <v> </v>
      </c>
      <c r="K98" s="173" t="str">
        <f t="shared" si="14"/>
        <v> </v>
      </c>
      <c r="L98" s="173" t="str">
        <f t="shared" si="14"/>
        <v> </v>
      </c>
      <c r="M98" s="173" t="str">
        <f t="shared" si="14"/>
        <v> </v>
      </c>
      <c r="N98" s="173" t="str">
        <f t="shared" si="14"/>
        <v> </v>
      </c>
      <c r="O98" s="173" t="str">
        <f t="shared" si="14"/>
        <v> </v>
      </c>
      <c r="P98" s="173" t="str">
        <f t="shared" si="14"/>
        <v> </v>
      </c>
      <c r="Q98" s="172" t="str">
        <f t="shared" si="14"/>
        <v> </v>
      </c>
      <c r="R98" s="173" t="str">
        <f t="shared" si="14"/>
        <v> </v>
      </c>
      <c r="S98" s="173" t="str">
        <f t="shared" si="14"/>
        <v> </v>
      </c>
      <c r="T98" s="173" t="str">
        <f t="shared" si="14"/>
        <v> </v>
      </c>
      <c r="U98" s="173" t="str">
        <f t="shared" si="14"/>
        <v> </v>
      </c>
      <c r="V98" s="174" t="str">
        <f t="shared" si="14"/>
        <v> </v>
      </c>
      <c r="W98" s="173" t="str">
        <f t="shared" si="14"/>
        <v> </v>
      </c>
      <c r="X98" s="173" t="str">
        <f t="shared" si="14"/>
        <v> </v>
      </c>
      <c r="Y98" s="173" t="str">
        <f t="shared" si="14"/>
        <v> </v>
      </c>
      <c r="Z98" s="173" t="str">
        <f t="shared" si="14"/>
        <v> </v>
      </c>
      <c r="AA98" s="173" t="str">
        <f t="shared" si="14"/>
        <v> </v>
      </c>
      <c r="AB98" s="173" t="str">
        <f t="shared" si="14"/>
        <v> </v>
      </c>
      <c r="AC98" s="172" t="str">
        <f t="shared" si="14"/>
        <v> </v>
      </c>
      <c r="AD98" s="173" t="str">
        <f t="shared" si="14"/>
        <v> </v>
      </c>
      <c r="AE98" s="173" t="str">
        <f t="shared" si="14"/>
        <v> </v>
      </c>
      <c r="AF98" s="173" t="str">
        <f t="shared" si="14"/>
        <v> </v>
      </c>
      <c r="AG98" s="173" t="str">
        <f t="shared" si="14"/>
        <v> </v>
      </c>
      <c r="AH98" s="174" t="str">
        <f t="shared" si="14"/>
        <v> </v>
      </c>
    </row>
    <row r="99" spans="1:34" ht="12.75">
      <c r="A99" s="42" t="s">
        <v>95</v>
      </c>
      <c r="B99" s="34"/>
      <c r="C99" s="34"/>
      <c r="D99" s="43"/>
      <c r="E99" s="166"/>
      <c r="F99" s="167"/>
      <c r="G99" s="168">
        <f>MAX(E98,F98,G98,H98,I98,J98)</f>
        <v>0</v>
      </c>
      <c r="H99" s="168"/>
      <c r="I99" s="168"/>
      <c r="J99" s="169"/>
      <c r="K99" s="168"/>
      <c r="L99" s="168"/>
      <c r="M99" s="168">
        <f>MAX(K98,L98,M98,N98,O98,P98)</f>
        <v>0</v>
      </c>
      <c r="N99" s="168"/>
      <c r="O99" s="168"/>
      <c r="P99" s="168"/>
      <c r="Q99" s="170"/>
      <c r="R99" s="168"/>
      <c r="S99" s="168">
        <f>MAX(Q98,R98,S98,T98,U98,V98)</f>
        <v>0</v>
      </c>
      <c r="T99" s="168"/>
      <c r="U99" s="168"/>
      <c r="V99" s="169"/>
      <c r="W99" s="168"/>
      <c r="X99" s="168"/>
      <c r="Y99" s="168">
        <f>MAX(W98,X98,Y98,Z98,AA98,AB98)</f>
        <v>0</v>
      </c>
      <c r="Z99" s="168"/>
      <c r="AA99" s="168"/>
      <c r="AB99" s="168"/>
      <c r="AC99" s="170"/>
      <c r="AD99" s="168"/>
      <c r="AE99" s="168">
        <f>MAX(AC98,AD98,AE98,AF98,AG98,AH98)</f>
        <v>0</v>
      </c>
      <c r="AF99" s="167"/>
      <c r="AG99" s="167"/>
      <c r="AH99" s="171"/>
    </row>
    <row r="100" spans="1:34" ht="12.75" hidden="1">
      <c r="A100" s="40" t="s">
        <v>78</v>
      </c>
      <c r="B100" s="24"/>
      <c r="C100" s="24"/>
      <c r="D100" s="41"/>
      <c r="E100" s="40"/>
      <c r="F100" s="24"/>
      <c r="G100" s="9" t="s">
        <v>53</v>
      </c>
      <c r="H100" s="24"/>
      <c r="I100" s="24"/>
      <c r="J100" s="41"/>
      <c r="M100" s="15" t="s">
        <v>53</v>
      </c>
      <c r="Q100" s="40"/>
      <c r="R100" s="24"/>
      <c r="S100" s="9" t="s">
        <v>53</v>
      </c>
      <c r="T100" s="24"/>
      <c r="U100" s="24"/>
      <c r="V100" s="41"/>
      <c r="Y100" s="15" t="s">
        <v>53</v>
      </c>
      <c r="AC100" s="40"/>
      <c r="AD100" s="24"/>
      <c r="AE100" s="9" t="s">
        <v>53</v>
      </c>
      <c r="AF100" s="24"/>
      <c r="AG100" s="24"/>
      <c r="AH100" s="41"/>
    </row>
    <row r="101" spans="1:34" ht="12.75" hidden="1">
      <c r="A101" s="42" t="s">
        <v>96</v>
      </c>
      <c r="B101" s="34"/>
      <c r="C101" s="34"/>
      <c r="D101" s="43"/>
      <c r="E101" s="42"/>
      <c r="F101" s="34"/>
      <c r="G101" s="35" t="str">
        <f>IF(G99&gt;=139,"кмс",IF(G99&gt;=135,1,IF(G99&gt;=130,2,IF(G99&gt;=120,3,"---"))))</f>
        <v>---</v>
      </c>
      <c r="H101" s="35"/>
      <c r="I101" s="35"/>
      <c r="J101" s="52"/>
      <c r="K101" s="35"/>
      <c r="L101" s="35"/>
      <c r="M101" s="35" t="str">
        <f>IF(M99&gt;=139,"кмс",IF(M99&gt;=135,1,IF(M99&gt;=130,2,IF(M99&gt;=120,3,"---"))))</f>
        <v>---</v>
      </c>
      <c r="N101" s="35"/>
      <c r="O101" s="35"/>
      <c r="P101" s="35"/>
      <c r="Q101" s="53"/>
      <c r="R101" s="35"/>
      <c r="S101" s="35" t="str">
        <f>IF(S99&gt;=139,"кмс",IF(S99&gt;=135,1,IF(S99&gt;=130,2,IF(S99&gt;=120,3,"---"))))</f>
        <v>---</v>
      </c>
      <c r="T101" s="35"/>
      <c r="U101" s="35"/>
      <c r="V101" s="52"/>
      <c r="W101" s="35"/>
      <c r="X101" s="35"/>
      <c r="Y101" s="35" t="str">
        <f>IF(Y99&gt;=139,"кмс",IF(Y99&gt;=135,1,IF(Y99&gt;=130,2,IF(Y99&gt;=120,3,"---"))))</f>
        <v>---</v>
      </c>
      <c r="Z101" s="35"/>
      <c r="AA101" s="35"/>
      <c r="AB101" s="35"/>
      <c r="AC101" s="53"/>
      <c r="AD101" s="35"/>
      <c r="AE101" s="35" t="str">
        <f>IF(AE99&gt;=139,"кмс",IF(AE99&gt;=135,1,IF(AE99&gt;=130,2,IF(AE99&gt;=120,3,"---"))))</f>
        <v>---</v>
      </c>
      <c r="AF101" s="34"/>
      <c r="AG101" s="34"/>
      <c r="AH101" s="43"/>
    </row>
    <row r="102" spans="1:34" ht="13.5" hidden="1" thickBot="1">
      <c r="A102" s="67" t="s">
        <v>97</v>
      </c>
      <c r="B102" s="19"/>
      <c r="C102" s="19"/>
      <c r="D102" s="60"/>
      <c r="E102" s="18"/>
      <c r="F102" s="19"/>
      <c r="G102" s="13" t="e">
        <f>SUM(200*G99/MAX($G$35,$M$35,$S$35,$Y$35,$AE$35,$G$67,$M$67,$S$67,$Y$67,$AE$67,$G$99,$M$99,$S$99,$Y$99,$AE$99))</f>
        <v>#DIV/0!</v>
      </c>
      <c r="H102" s="19"/>
      <c r="I102" s="19"/>
      <c r="J102" s="60"/>
      <c r="K102" s="19"/>
      <c r="L102" s="19"/>
      <c r="M102" s="13" t="e">
        <f>SUM(200*M99/MAX($G$35,$M$35,$S$35,$Y$35,$AE$35,$G$67,$M$67,$S$67,$Y$67,$AE$67,$G$99,$M$99,$S$99,$Y$99,$AE$99))</f>
        <v>#DIV/0!</v>
      </c>
      <c r="N102" s="19"/>
      <c r="O102" s="19"/>
      <c r="P102" s="19"/>
      <c r="Q102" s="18"/>
      <c r="R102" s="19"/>
      <c r="S102" s="13" t="e">
        <f>SUM(200*S99/MAX($G$35,$M$35,$S$35,$Y$35,$AE$35,$G$67,$M$67,$S$67,$Y$67,$AE$67,$G$99,$M$99,$S$99,$Y$99,$AE$99))</f>
        <v>#DIV/0!</v>
      </c>
      <c r="T102" s="19"/>
      <c r="U102" s="19"/>
      <c r="V102" s="60"/>
      <c r="W102" s="19"/>
      <c r="X102" s="19"/>
      <c r="Y102" s="13" t="e">
        <f>SUM(200*Y99/MAX($G$35,$M$35,$S$35,$Y$35,$AE$35,$G$67,$M$67,$S$67,$Y$67,$AE$67,$G$99,$M$99,$S$99,$Y$99,$AE$99))</f>
        <v>#DIV/0!</v>
      </c>
      <c r="Z102" s="19"/>
      <c r="AA102" s="19"/>
      <c r="AB102" s="19"/>
      <c r="AC102" s="18"/>
      <c r="AD102" s="19"/>
      <c r="AE102" s="13" t="e">
        <f>SUM(200*AE99/MAX($G$35,$M$35,$S$35,$Y$35,$AE$35,$G$67,$M$67,$S$67,$Y$67,$AE$67,$G$99,$M$99,$S$99,$Y$99,$AE$99))</f>
        <v>#DIV/0!</v>
      </c>
      <c r="AF102" s="19"/>
      <c r="AG102" s="19"/>
      <c r="AH102" s="60"/>
    </row>
    <row r="103" ht="13.5" hidden="1" thickTop="1"/>
    <row r="104" ht="12.75" hidden="1"/>
    <row r="105" spans="2:18" ht="12.75" hidden="1">
      <c r="B105" t="s">
        <v>35</v>
      </c>
      <c r="K105" t="s">
        <v>36</v>
      </c>
      <c r="R105" t="s">
        <v>37</v>
      </c>
    </row>
    <row r="106" ht="12.75" hidden="1"/>
  </sheetData>
  <sheetProtection/>
  <printOptions/>
  <pageMargins left="0.1968503937007874" right="0" top="0.3937007874015748" bottom="0.3937007874015748" header="0.5118110236220472" footer="0.5118110236220472"/>
  <pageSetup horizontalDpi="120" verticalDpi="120" orientation="portrait" paperSize="8" r:id="rId1"/>
  <headerFooter alignWithMargins="0">
    <oddHeader>&amp;C&amp;A</oddHeader>
    <oddFooter>&amp;CСтр.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ABEFF1"/>
  </sheetPr>
  <dimension ref="A1:O26"/>
  <sheetViews>
    <sheetView showZeros="0" zoomScalePageLayoutView="0" workbookViewId="0" topLeftCell="A1">
      <selection activeCell="F10" sqref="F10"/>
    </sheetView>
  </sheetViews>
  <sheetFormatPr defaultColWidth="9.00390625" defaultRowHeight="12.75"/>
  <cols>
    <col min="1" max="1" width="4.00390625" style="0" customWidth="1"/>
    <col min="2" max="2" width="23.75390625" style="0" customWidth="1"/>
    <col min="3" max="3" width="18.00390625" style="0" customWidth="1"/>
    <col min="4" max="4" width="16.875" style="0" customWidth="1"/>
    <col min="5" max="5" width="6.00390625" style="0" customWidth="1"/>
    <col min="6" max="6" width="4.75390625" style="0" customWidth="1"/>
    <col min="7" max="9" width="7.00390625" style="0" customWidth="1"/>
    <col min="10" max="10" width="7.625" style="0" customWidth="1"/>
    <col min="11" max="11" width="4.625" style="0" customWidth="1"/>
    <col min="12" max="12" width="3.875" style="0" customWidth="1"/>
    <col min="13" max="14" width="6.625" style="0" customWidth="1"/>
    <col min="15" max="15" width="5.875" style="0" customWidth="1"/>
  </cols>
  <sheetData>
    <row r="1" spans="2:8" ht="15.75">
      <c r="B1" s="1" t="s">
        <v>8</v>
      </c>
      <c r="C1" s="1"/>
      <c r="D1" s="1"/>
      <c r="H1" s="200" t="s">
        <v>9</v>
      </c>
    </row>
    <row r="2" spans="1:12" ht="15.75">
      <c r="A2" t="s">
        <v>144</v>
      </c>
      <c r="H2" s="1" t="s">
        <v>11</v>
      </c>
      <c r="L2" s="2" t="e">
        <f>#REF!</f>
        <v>#REF!</v>
      </c>
    </row>
    <row r="3" spans="2:4" ht="12.75">
      <c r="B3" s="198">
        <f ca="1">TODAY()</f>
        <v>43243</v>
      </c>
      <c r="C3" s="198"/>
      <c r="D3" s="15"/>
    </row>
    <row r="4" ht="15.75">
      <c r="I4" s="200" t="str">
        <f>ЕК600!U4</f>
        <v>Лично-командное Первенство Тверской области по судомодельному </v>
      </c>
    </row>
    <row r="5" spans="7:9" ht="15.75">
      <c r="G5" s="4"/>
      <c r="I5" s="199" t="str">
        <f>ЕК600!U5</f>
        <v>спорту среди школьников.</v>
      </c>
    </row>
    <row r="6" spans="1:6" ht="13.5" thickBot="1">
      <c r="A6" s="19"/>
      <c r="B6" s="197">
        <f ca="1">TODAY()</f>
        <v>43243</v>
      </c>
      <c r="C6" s="197"/>
      <c r="D6" s="19"/>
      <c r="E6" s="19"/>
      <c r="F6" s="202" t="s">
        <v>14</v>
      </c>
    </row>
    <row r="7" spans="1:15" ht="23.25" customHeight="1" thickTop="1">
      <c r="A7" s="318" t="s">
        <v>171</v>
      </c>
      <c r="B7" s="321" t="s">
        <v>101</v>
      </c>
      <c r="C7" s="321" t="s">
        <v>6</v>
      </c>
      <c r="D7" s="321" t="s">
        <v>2</v>
      </c>
      <c r="E7" s="318" t="s">
        <v>172</v>
      </c>
      <c r="F7" s="356" t="s">
        <v>173</v>
      </c>
      <c r="G7" s="340" t="s">
        <v>54</v>
      </c>
      <c r="H7" s="341"/>
      <c r="I7" s="351"/>
      <c r="J7" s="364" t="s">
        <v>174</v>
      </c>
      <c r="K7" s="305" t="s">
        <v>159</v>
      </c>
      <c r="L7" s="317" t="s">
        <v>160</v>
      </c>
      <c r="M7" s="317" t="s">
        <v>161</v>
      </c>
      <c r="N7" s="317" t="s">
        <v>176</v>
      </c>
      <c r="O7" s="317" t="s">
        <v>177</v>
      </c>
    </row>
    <row r="8" spans="1:15" ht="90.75" customHeight="1">
      <c r="A8" s="319"/>
      <c r="B8" s="322"/>
      <c r="C8" s="322"/>
      <c r="D8" s="322"/>
      <c r="E8" s="319"/>
      <c r="F8" s="357"/>
      <c r="G8" s="342"/>
      <c r="H8" s="343"/>
      <c r="I8" s="352"/>
      <c r="J8" s="311"/>
      <c r="K8" s="306"/>
      <c r="L8" s="313"/>
      <c r="M8" s="313"/>
      <c r="N8" s="313"/>
      <c r="O8" s="313"/>
    </row>
    <row r="9" spans="1:15" ht="13.5" thickBot="1">
      <c r="A9" s="320"/>
      <c r="B9" s="323"/>
      <c r="C9" s="323"/>
      <c r="D9" s="323"/>
      <c r="E9" s="320"/>
      <c r="F9" s="358"/>
      <c r="G9" s="227">
        <v>1</v>
      </c>
      <c r="H9" s="196">
        <v>2</v>
      </c>
      <c r="I9" s="228">
        <v>3</v>
      </c>
      <c r="J9" s="312"/>
      <c r="K9" s="307"/>
      <c r="L9" s="314"/>
      <c r="M9" s="314"/>
      <c r="N9" s="314"/>
      <c r="O9" s="314"/>
    </row>
    <row r="10" spans="1:15" ht="13.5" thickTop="1">
      <c r="A10" s="149">
        <v>1</v>
      </c>
      <c r="B10" s="184" t="str">
        <f>IF(ISERROR(VLOOKUP($A10,#REF!,5,FALSE))=TRUE," ",VLOOKUP($A10,#REF!,5,FALSE))</f>
        <v> </v>
      </c>
      <c r="C10" s="184" t="str">
        <f>IF(ISERROR(VLOOKUP($B10,#REF!,2,FALSE))=TRUE," ",IF(VLOOKUP($B10,#REF!,3,FALSE)=0,"б/р",VLOOKUP($B10,#REF!,2,FALSE)))</f>
        <v> </v>
      </c>
      <c r="D10" s="184" t="str">
        <f>IF(ISERROR(VLOOKUP($B10,#REF!,11,FALSE))=TRUE," ",VLOOKUP($B10,#REF!,11,FALSE))</f>
        <v> </v>
      </c>
      <c r="E10" s="149" t="str">
        <f>IF(ISERROR(VLOOKUP($B10,#REF!,3,FALSE))=TRUE," ",VLOOKUP($B10,#REF!,3,FALSE))</f>
        <v> </v>
      </c>
      <c r="F10" s="114"/>
      <c r="G10" s="279">
        <f>MAX('F3-V-Старт'!E34,'F3-V-Старт'!F34)</f>
        <v>0</v>
      </c>
      <c r="H10" s="186">
        <f>MAX('F3-V-Старт'!G34,'F3-V-Старт'!H34)</f>
        <v>0</v>
      </c>
      <c r="I10" s="280">
        <f>MAX('F3-V-Старт'!I34,'F3-V-Старт'!J34)</f>
        <v>0</v>
      </c>
      <c r="J10" s="288">
        <f>MAX(G10:I10)</f>
        <v>0</v>
      </c>
      <c r="K10" s="149"/>
      <c r="L10" s="149">
        <f>IF(ISERROR(VLOOKUP($B10,#REF!,14,FALSE))=TRUE,0,IF(VLOOKUP($B10,#REF!,14,FALSE)&gt;1,VLOOKUP($B10,#REF!,14,FALSE),0))</f>
        <v>0</v>
      </c>
      <c r="M10" s="149">
        <f>IF(L10="л",0,J10)</f>
        <v>0</v>
      </c>
      <c r="N10" s="149">
        <f>IF(ISERROR(SUM(200*M10/MAX($M$10:$M$37)))=TRUE,0,SUM(200*M10/MAX($M$10:$M$37)))</f>
        <v>0</v>
      </c>
      <c r="O10" s="149" t="str">
        <f>IF(J10=0,"---",IF(J10&gt;=146,"мсмк",IF(J10&gt;=145,"мс",IF(J10&gt;=143.5,"кмс",IF(J10&gt;=142,1,IF(J10&gt;=138,2,IF(J10&gt;=136,3,"---")))))))</f>
        <v>---</v>
      </c>
    </row>
    <row r="11" spans="1:15" ht="12.75">
      <c r="A11" s="28">
        <v>2</v>
      </c>
      <c r="B11" s="94" t="str">
        <f>IF(ISERROR(VLOOKUP($A11,#REF!,5,FALSE))=TRUE," ",VLOOKUP($A11,#REF!,5,FALSE))</f>
        <v> </v>
      </c>
      <c r="C11" s="94" t="str">
        <f>IF(ISERROR(VLOOKUP($B11,#REF!,2,FALSE))=TRUE," ",IF(VLOOKUP($B11,#REF!,3,FALSE)=0,"б/р",VLOOKUP($B11,#REF!,2,FALSE)))</f>
        <v> </v>
      </c>
      <c r="D11" s="94" t="str">
        <f>IF(ISERROR(VLOOKUP($B11,#REF!,11,FALSE))=TRUE," ",VLOOKUP($B11,#REF!,11,FALSE))</f>
        <v> </v>
      </c>
      <c r="E11" s="28" t="str">
        <f>IF(ISERROR(VLOOKUP($B11,#REF!,3,FALSE))=TRUE," ",VLOOKUP($B11,#REF!,3,FALSE))</f>
        <v> </v>
      </c>
      <c r="F11" s="69"/>
      <c r="G11" s="281">
        <f>MAX('F3-V-Старт'!K34,'F3-V-Старт'!L34)</f>
        <v>0</v>
      </c>
      <c r="H11" s="31">
        <f>MAX('F3-V-Старт'!M34,'F3-V-Старт'!N34)</f>
        <v>0</v>
      </c>
      <c r="I11" s="282">
        <f>MAX('F3-V-Старт'!O34,'F3-V-Старт'!P34)</f>
        <v>0</v>
      </c>
      <c r="J11" s="288">
        <f aca="true" t="shared" si="0" ref="J11:J24">MAX(G11:I11)</f>
        <v>0</v>
      </c>
      <c r="K11" s="28"/>
      <c r="L11" s="28">
        <f>IF(ISERROR(VLOOKUP($B11,#REF!,14,FALSE))=TRUE,0,IF(VLOOKUP($B11,#REF!,14,FALSE)&gt;1,VLOOKUP($B11,#REF!,14,FALSE),0))</f>
        <v>0</v>
      </c>
      <c r="M11" s="28">
        <f aca="true" t="shared" si="1" ref="M11:M24">IF(L11="л",0,J11)</f>
        <v>0</v>
      </c>
      <c r="N11" s="28">
        <f aca="true" t="shared" si="2" ref="N11:N24">IF(ISERROR(SUM(200*M11/MAX($M$10:$M$37)))=TRUE,0,SUM(200*M11/MAX($M$10:$M$37)))</f>
        <v>0</v>
      </c>
      <c r="O11" s="28" t="str">
        <f aca="true" t="shared" si="3" ref="O11:O24">IF(J11=0,"---",IF(J11&gt;=146,"мсмк",IF(J11&gt;=145,"мс",IF(J11&gt;=143.5,"кмс",IF(J11&gt;=142,1,IF(J11&gt;=138,2,IF(J11&gt;=136,3,"---")))))))</f>
        <v>---</v>
      </c>
    </row>
    <row r="12" spans="1:15" ht="12.75">
      <c r="A12" s="149">
        <v>3</v>
      </c>
      <c r="B12" s="94" t="str">
        <f>IF(ISERROR(VLOOKUP($A12,#REF!,5,FALSE))=TRUE," ",VLOOKUP($A12,#REF!,5,FALSE))</f>
        <v> </v>
      </c>
      <c r="C12" s="94" t="str">
        <f>IF(ISERROR(VLOOKUP($B12,#REF!,2,FALSE))=TRUE," ",IF(VLOOKUP($B12,#REF!,3,FALSE)=0,"б/р",VLOOKUP($B12,#REF!,2,FALSE)))</f>
        <v> </v>
      </c>
      <c r="D12" s="94" t="str">
        <f>IF(ISERROR(VLOOKUP($B12,#REF!,11,FALSE))=TRUE," ",VLOOKUP($B12,#REF!,11,FALSE))</f>
        <v> </v>
      </c>
      <c r="E12" s="28" t="str">
        <f>IF(ISERROR(VLOOKUP($B12,#REF!,3,FALSE))=TRUE," ",VLOOKUP($B12,#REF!,3,FALSE))</f>
        <v> </v>
      </c>
      <c r="F12" s="69"/>
      <c r="G12" s="281">
        <f>MAX('F3-V-Старт'!Q34,'F3-V-Старт'!R34)</f>
        <v>0</v>
      </c>
      <c r="H12" s="31">
        <f>MAX('F3-V-Старт'!S34,'F3-V-Старт'!T34)</f>
        <v>0</v>
      </c>
      <c r="I12" s="282">
        <f>MAX('F3-V-Старт'!U34,'F3-V-Старт'!V34)</f>
        <v>0</v>
      </c>
      <c r="J12" s="288">
        <f t="shared" si="0"/>
        <v>0</v>
      </c>
      <c r="K12" s="28"/>
      <c r="L12" s="28">
        <f>IF(ISERROR(VLOOKUP($B12,#REF!,14,FALSE))=TRUE,0,IF(VLOOKUP($B12,#REF!,14,FALSE)&gt;1,VLOOKUP($B12,#REF!,14,FALSE),0))</f>
        <v>0</v>
      </c>
      <c r="M12" s="28">
        <f t="shared" si="1"/>
        <v>0</v>
      </c>
      <c r="N12" s="28">
        <f t="shared" si="2"/>
        <v>0</v>
      </c>
      <c r="O12" s="28" t="str">
        <f t="shared" si="3"/>
        <v>---</v>
      </c>
    </row>
    <row r="13" spans="1:15" ht="12.75">
      <c r="A13" s="28">
        <v>4</v>
      </c>
      <c r="B13" s="94" t="str">
        <f>IF(ISERROR(VLOOKUP($A13,#REF!,5,FALSE))=TRUE," ",VLOOKUP($A13,#REF!,5,FALSE))</f>
        <v> </v>
      </c>
      <c r="C13" s="94" t="str">
        <f>IF(ISERROR(VLOOKUP($B13,#REF!,2,FALSE))=TRUE," ",IF(VLOOKUP($B13,#REF!,3,FALSE)=0,"б/р",VLOOKUP($B13,#REF!,2,FALSE)))</f>
        <v> </v>
      </c>
      <c r="D13" s="94" t="str">
        <f>IF(ISERROR(VLOOKUP($B13,#REF!,11,FALSE))=TRUE," ",VLOOKUP($B13,#REF!,11,FALSE))</f>
        <v> </v>
      </c>
      <c r="E13" s="28" t="str">
        <f>IF(ISERROR(VLOOKUP($B13,#REF!,3,FALSE))=TRUE," ",VLOOKUP($B13,#REF!,3,FALSE))</f>
        <v> </v>
      </c>
      <c r="F13" s="69"/>
      <c r="G13" s="281">
        <f>MAX('F3-V-Старт'!W34,'F3-V-Старт'!X34)</f>
        <v>0</v>
      </c>
      <c r="H13" s="31">
        <f>MAX('F3-V-Старт'!Z34)</f>
        <v>0</v>
      </c>
      <c r="I13" s="282">
        <f>MAX('F3-V-Старт'!AA34,'F3-V-Старт'!AB34)</f>
        <v>0</v>
      </c>
      <c r="J13" s="288">
        <f t="shared" si="0"/>
        <v>0</v>
      </c>
      <c r="K13" s="28"/>
      <c r="L13" s="28">
        <f>IF(ISERROR(VLOOKUP($B13,#REF!,14,FALSE))=TRUE,0,IF(VLOOKUP($B13,#REF!,14,FALSE)&gt;1,VLOOKUP($B13,#REF!,14,FALSE),0))</f>
        <v>0</v>
      </c>
      <c r="M13" s="28">
        <f t="shared" si="1"/>
        <v>0</v>
      </c>
      <c r="N13" s="28">
        <f t="shared" si="2"/>
        <v>0</v>
      </c>
      <c r="O13" s="28" t="str">
        <f t="shared" si="3"/>
        <v>---</v>
      </c>
    </row>
    <row r="14" spans="1:15" ht="12.75">
      <c r="A14" s="149">
        <v>5</v>
      </c>
      <c r="B14" s="94" t="str">
        <f>IF(ISERROR(VLOOKUP($A14,#REF!,5,FALSE))=TRUE," ",VLOOKUP($A14,#REF!,5,FALSE))</f>
        <v> </v>
      </c>
      <c r="C14" s="94" t="str">
        <f>IF(ISERROR(VLOOKUP($B14,#REF!,2,FALSE))=TRUE," ",IF(VLOOKUP($B14,#REF!,3,FALSE)=0,"б/р",VLOOKUP($B14,#REF!,2,FALSE)))</f>
        <v> </v>
      </c>
      <c r="D14" s="94" t="str">
        <f>IF(ISERROR(VLOOKUP($B14,#REF!,11,FALSE))=TRUE," ",VLOOKUP($B14,#REF!,11,FALSE))</f>
        <v> </v>
      </c>
      <c r="E14" s="28" t="str">
        <f>IF(ISERROR(VLOOKUP($B14,#REF!,3,FALSE))=TRUE," ",VLOOKUP($B14,#REF!,3,FALSE))</f>
        <v> </v>
      </c>
      <c r="F14" s="69"/>
      <c r="G14" s="281">
        <f>MAX('F3-V-Старт'!AC34,'F3-V-Старт'!AD34)</f>
        <v>0</v>
      </c>
      <c r="H14" s="31">
        <f>MAX('F3-V-Старт'!AE34,'F3-V-Старт'!AF34)</f>
        <v>0</v>
      </c>
      <c r="I14" s="282">
        <f>MAX('F3-V-Старт'!AG34,'F3-V-Старт'!AH34)</f>
        <v>0</v>
      </c>
      <c r="J14" s="288">
        <f t="shared" si="0"/>
        <v>0</v>
      </c>
      <c r="K14" s="28"/>
      <c r="L14" s="28">
        <f>IF(ISERROR(VLOOKUP($B14,#REF!,14,FALSE))=TRUE,0,IF(VLOOKUP($B14,#REF!,14,FALSE)&gt;1,VLOOKUP($B14,#REF!,14,FALSE),0))</f>
        <v>0</v>
      </c>
      <c r="M14" s="28">
        <f t="shared" si="1"/>
        <v>0</v>
      </c>
      <c r="N14" s="28">
        <f t="shared" si="2"/>
        <v>0</v>
      </c>
      <c r="O14" s="28" t="str">
        <f t="shared" si="3"/>
        <v>---</v>
      </c>
    </row>
    <row r="15" spans="1:15" ht="12.75">
      <c r="A15" s="28">
        <v>6</v>
      </c>
      <c r="B15" s="94" t="str">
        <f>IF(ISERROR(VLOOKUP($A15,#REF!,5,FALSE))=TRUE," ",VLOOKUP($A15,#REF!,5,FALSE))</f>
        <v> </v>
      </c>
      <c r="C15" s="94" t="str">
        <f>IF(ISERROR(VLOOKUP($B15,#REF!,2,FALSE))=TRUE," ",IF(VLOOKUP($B15,#REF!,3,FALSE)=0,"б/р",VLOOKUP($B15,#REF!,2,FALSE)))</f>
        <v> </v>
      </c>
      <c r="D15" s="94" t="str">
        <f>IF(ISERROR(VLOOKUP($B15,#REF!,11,FALSE))=TRUE," ",VLOOKUP($B15,#REF!,11,FALSE))</f>
        <v> </v>
      </c>
      <c r="E15" s="28" t="str">
        <f>IF(ISERROR(VLOOKUP($B15,#REF!,3,FALSE))=TRUE," ",VLOOKUP($B15,#REF!,3,FALSE))</f>
        <v> </v>
      </c>
      <c r="F15" s="69"/>
      <c r="G15" s="279">
        <f>MAX('F3-V-Старт'!E66,'F3-V-Старт'!F66)</f>
        <v>0</v>
      </c>
      <c r="H15" s="186">
        <f>MAX('F3-V-Старт'!G66,'F3-V-Старт'!H66)</f>
        <v>0</v>
      </c>
      <c r="I15" s="280">
        <f>MAX('F3-V-Старт'!I66,'F3-V-Старт'!J66)</f>
        <v>0</v>
      </c>
      <c r="J15" s="288">
        <f t="shared" si="0"/>
        <v>0</v>
      </c>
      <c r="K15" s="28"/>
      <c r="L15" s="28">
        <f>IF(ISERROR(VLOOKUP($B15,#REF!,14,FALSE))=TRUE,0,IF(VLOOKUP($B15,#REF!,14,FALSE)&gt;1,VLOOKUP($B15,#REF!,14,FALSE),0))</f>
        <v>0</v>
      </c>
      <c r="M15" s="28">
        <f t="shared" si="1"/>
        <v>0</v>
      </c>
      <c r="N15" s="28">
        <f t="shared" si="2"/>
        <v>0</v>
      </c>
      <c r="O15" s="28" t="str">
        <f t="shared" si="3"/>
        <v>---</v>
      </c>
    </row>
    <row r="16" spans="1:15" ht="12.75">
      <c r="A16" s="149">
        <v>7</v>
      </c>
      <c r="B16" s="94" t="str">
        <f>IF(ISERROR(VLOOKUP($A16,#REF!,5,FALSE))=TRUE," ",VLOOKUP($A16,#REF!,5,FALSE))</f>
        <v> </v>
      </c>
      <c r="C16" s="94" t="str">
        <f>IF(ISERROR(VLOOKUP($B16,#REF!,2,FALSE))=TRUE," ",IF(VLOOKUP($B16,#REF!,3,FALSE)=0,"б/р",VLOOKUP($B16,#REF!,2,FALSE)))</f>
        <v> </v>
      </c>
      <c r="D16" s="94" t="str">
        <f>IF(ISERROR(VLOOKUP($B16,#REF!,11,FALSE))=TRUE," ",VLOOKUP($B16,#REF!,11,FALSE))</f>
        <v> </v>
      </c>
      <c r="E16" s="28" t="str">
        <f>IF(ISERROR(VLOOKUP($B16,#REF!,3,FALSE))=TRUE," ",VLOOKUP($B16,#REF!,3,FALSE))</f>
        <v> </v>
      </c>
      <c r="F16" s="69"/>
      <c r="G16" s="281">
        <f>MAX('F3-V-Старт'!K66,'F3-V-Старт'!L66)</f>
        <v>0</v>
      </c>
      <c r="H16" s="31">
        <f>MAX('F3-V-Старт'!M66,'F3-V-Старт'!N66)</f>
        <v>0</v>
      </c>
      <c r="I16" s="282">
        <f>MAX('F3-V-Старт'!O66,'F3-V-Старт'!P66)</f>
        <v>0</v>
      </c>
      <c r="J16" s="288">
        <f t="shared" si="0"/>
        <v>0</v>
      </c>
      <c r="K16" s="28"/>
      <c r="L16" s="28">
        <f>IF(ISERROR(VLOOKUP($B16,#REF!,14,FALSE))=TRUE,0,IF(VLOOKUP($B16,#REF!,14,FALSE)&gt;1,VLOOKUP($B16,#REF!,14,FALSE),0))</f>
        <v>0</v>
      </c>
      <c r="M16" s="28">
        <f t="shared" si="1"/>
        <v>0</v>
      </c>
      <c r="N16" s="28">
        <f t="shared" si="2"/>
        <v>0</v>
      </c>
      <c r="O16" s="28" t="str">
        <f t="shared" si="3"/>
        <v>---</v>
      </c>
    </row>
    <row r="17" spans="1:15" ht="12.75">
      <c r="A17" s="28">
        <v>8</v>
      </c>
      <c r="B17" s="94" t="str">
        <f>IF(ISERROR(VLOOKUP($A17,#REF!,5,FALSE))=TRUE," ",VLOOKUP($A17,#REF!,5,FALSE))</f>
        <v> </v>
      </c>
      <c r="C17" s="94" t="str">
        <f>IF(ISERROR(VLOOKUP($B17,#REF!,2,FALSE))=TRUE," ",IF(VLOOKUP($B17,#REF!,3,FALSE)=0,"б/р",VLOOKUP($B17,#REF!,2,FALSE)))</f>
        <v> </v>
      </c>
      <c r="D17" s="94" t="str">
        <f>IF(ISERROR(VLOOKUP($B17,#REF!,11,FALSE))=TRUE," ",VLOOKUP($B17,#REF!,11,FALSE))</f>
        <v> </v>
      </c>
      <c r="E17" s="28" t="str">
        <f>IF(ISERROR(VLOOKUP($B17,#REF!,3,FALSE))=TRUE," ",VLOOKUP($B17,#REF!,3,FALSE))</f>
        <v> </v>
      </c>
      <c r="F17" s="69"/>
      <c r="G17" s="281">
        <f>MAX('F3-V-Старт'!Q66,'F3-V-Старт'!R66)</f>
        <v>0</v>
      </c>
      <c r="H17" s="31">
        <f>MAX('F3-V-Старт'!S66,'F3-V-Старт'!T66)</f>
        <v>0</v>
      </c>
      <c r="I17" s="282">
        <f>MAX('F3-V-Старт'!U66,'F3-V-Старт'!V66)</f>
        <v>0</v>
      </c>
      <c r="J17" s="288">
        <f t="shared" si="0"/>
        <v>0</v>
      </c>
      <c r="K17" s="28"/>
      <c r="L17" s="28">
        <f>IF(ISERROR(VLOOKUP($B17,#REF!,14,FALSE))=TRUE,0,IF(VLOOKUP($B17,#REF!,14,FALSE)&gt;1,VLOOKUP($B17,#REF!,14,FALSE),0))</f>
        <v>0</v>
      </c>
      <c r="M17" s="28">
        <f t="shared" si="1"/>
        <v>0</v>
      </c>
      <c r="N17" s="28">
        <f t="shared" si="2"/>
        <v>0</v>
      </c>
      <c r="O17" s="28" t="str">
        <f t="shared" si="3"/>
        <v>---</v>
      </c>
    </row>
    <row r="18" spans="1:15" ht="12.75">
      <c r="A18" s="149">
        <v>9</v>
      </c>
      <c r="B18" s="94" t="str">
        <f>IF(ISERROR(VLOOKUP($A18,#REF!,5,FALSE))=TRUE," ",VLOOKUP($A18,#REF!,5,FALSE))</f>
        <v> </v>
      </c>
      <c r="C18" s="94" t="str">
        <f>IF(ISERROR(VLOOKUP($B18,#REF!,2,FALSE))=TRUE," ",IF(VLOOKUP($B18,#REF!,3,FALSE)=0,"б/р",VLOOKUP($B18,#REF!,2,FALSE)))</f>
        <v> </v>
      </c>
      <c r="D18" s="94" t="str">
        <f>IF(ISERROR(VLOOKUP($B18,#REF!,11,FALSE))=TRUE," ",VLOOKUP($B18,#REF!,11,FALSE))</f>
        <v> </v>
      </c>
      <c r="E18" s="28" t="str">
        <f>IF(ISERROR(VLOOKUP($B18,#REF!,3,FALSE))=TRUE," ",VLOOKUP($B18,#REF!,3,FALSE))</f>
        <v> </v>
      </c>
      <c r="F18" s="69"/>
      <c r="G18" s="281">
        <f>MAX('F3-V-Старт'!W66,'F3-V-Старт'!X66)</f>
        <v>0</v>
      </c>
      <c r="H18" s="31">
        <f>MAX('F3-V-Старт'!Z66)</f>
        <v>0</v>
      </c>
      <c r="I18" s="282">
        <f>MAX('F3-V-Старт'!AA66,'F3-V-Старт'!AB66)</f>
        <v>0</v>
      </c>
      <c r="J18" s="288">
        <f t="shared" si="0"/>
        <v>0</v>
      </c>
      <c r="K18" s="28"/>
      <c r="L18" s="28">
        <f>IF(ISERROR(VLOOKUP($B18,#REF!,14,FALSE))=TRUE,0,IF(VLOOKUP($B18,#REF!,14,FALSE)&gt;1,VLOOKUP($B18,#REF!,14,FALSE),0))</f>
        <v>0</v>
      </c>
      <c r="M18" s="28">
        <f t="shared" si="1"/>
        <v>0</v>
      </c>
      <c r="N18" s="28">
        <f t="shared" si="2"/>
        <v>0</v>
      </c>
      <c r="O18" s="28" t="str">
        <f t="shared" si="3"/>
        <v>---</v>
      </c>
    </row>
    <row r="19" spans="1:15" ht="12.75">
      <c r="A19" s="28">
        <v>10</v>
      </c>
      <c r="B19" s="277" t="str">
        <f>IF(ISERROR(VLOOKUP($A19,#REF!,5,FALSE))=TRUE," ",VLOOKUP($A19,#REF!,5,FALSE))</f>
        <v> </v>
      </c>
      <c r="C19" s="277" t="str">
        <f>IF(ISERROR(VLOOKUP($B19,#REF!,2,FALSE))=TRUE," ",IF(VLOOKUP($B19,#REF!,3,FALSE)=0,"б/р",VLOOKUP($B19,#REF!,2,FALSE)))</f>
        <v> </v>
      </c>
      <c r="D19" s="277" t="str">
        <f>IF(ISERROR(VLOOKUP($B19,#REF!,11,FALSE))=TRUE," ",VLOOKUP($B19,#REF!,11,FALSE))</f>
        <v> </v>
      </c>
      <c r="E19" s="178" t="str">
        <f>IF(ISERROR(VLOOKUP($B19,#REF!,3,FALSE))=TRUE," ",VLOOKUP($B19,#REF!,3,FALSE))</f>
        <v> </v>
      </c>
      <c r="F19" s="278"/>
      <c r="G19" s="281">
        <f>MAX('F3-V-Старт'!AC66,'F3-V-Старт'!AD66)</f>
        <v>0</v>
      </c>
      <c r="H19" s="31">
        <f>MAX('F3-V-Старт'!AE66,'F3-V-Старт'!AF66)</f>
        <v>0</v>
      </c>
      <c r="I19" s="282">
        <f>MAX('F3-V-Старт'!AG66,'F3-V-Старт'!AH66)</f>
        <v>0</v>
      </c>
      <c r="J19" s="288">
        <f t="shared" si="0"/>
        <v>0</v>
      </c>
      <c r="K19" s="178"/>
      <c r="L19" s="178">
        <f>IF(ISERROR(VLOOKUP($B19,#REF!,14,FALSE))=TRUE,0,IF(VLOOKUP($B19,#REF!,14,FALSE)&gt;1,VLOOKUP($B19,#REF!,14,FALSE),0))</f>
        <v>0</v>
      </c>
      <c r="M19" s="178">
        <f t="shared" si="1"/>
        <v>0</v>
      </c>
      <c r="N19" s="178">
        <f t="shared" si="2"/>
        <v>0</v>
      </c>
      <c r="O19" s="178" t="str">
        <f t="shared" si="3"/>
        <v>---</v>
      </c>
    </row>
    <row r="20" spans="1:15" ht="12.75">
      <c r="A20" s="149">
        <v>11</v>
      </c>
      <c r="B20" s="277" t="str">
        <f>IF(ISERROR(VLOOKUP($A20,#REF!,5,FALSE))=TRUE," ",VLOOKUP($A20,#REF!,5,FALSE))</f>
        <v> </v>
      </c>
      <c r="C20" s="277" t="str">
        <f>IF(ISERROR(VLOOKUP($B20,#REF!,2,FALSE))=TRUE," ",IF(VLOOKUP($B20,#REF!,3,FALSE)=0,"б/р",VLOOKUP($B20,#REF!,2,FALSE)))</f>
        <v> </v>
      </c>
      <c r="D20" s="277" t="str">
        <f>IF(ISERROR(VLOOKUP($B20,#REF!,11,FALSE))=TRUE," ",VLOOKUP($B20,#REF!,11,FALSE))</f>
        <v> </v>
      </c>
      <c r="E20" s="178" t="str">
        <f>IF(ISERROR(VLOOKUP($B20,#REF!,3,FALSE))=TRUE," ",VLOOKUP($B20,#REF!,3,FALSE))</f>
        <v> </v>
      </c>
      <c r="F20" s="278"/>
      <c r="G20" s="283">
        <f>MAX('F3-V-Старт'!E98,'F3-V-Старт'!F98)</f>
        <v>0</v>
      </c>
      <c r="H20" s="284">
        <f>MAX('F3-V-Старт'!G98,'F3-V-Старт'!H98)</f>
        <v>0</v>
      </c>
      <c r="I20" s="285">
        <f>MAX('F3-V-Старт'!I98,'F3-V-Старт'!J98)</f>
        <v>0</v>
      </c>
      <c r="J20" s="288">
        <f t="shared" si="0"/>
        <v>0</v>
      </c>
      <c r="K20" s="178"/>
      <c r="L20" s="178">
        <f>IF(ISERROR(VLOOKUP($B20,#REF!,14,FALSE))=TRUE,0,IF(VLOOKUP($B20,#REF!,14,FALSE)&gt;1,VLOOKUP($B20,#REF!,14,FALSE),0))</f>
        <v>0</v>
      </c>
      <c r="M20" s="178">
        <f t="shared" si="1"/>
        <v>0</v>
      </c>
      <c r="N20" s="178">
        <f t="shared" si="2"/>
        <v>0</v>
      </c>
      <c r="O20" s="178" t="str">
        <f t="shared" si="3"/>
        <v>---</v>
      </c>
    </row>
    <row r="21" spans="1:15" ht="12.75">
      <c r="A21" s="28">
        <v>12</v>
      </c>
      <c r="B21" s="277" t="str">
        <f>IF(ISERROR(VLOOKUP($A21,#REF!,5,FALSE))=TRUE," ",VLOOKUP($A21,#REF!,5,FALSE))</f>
        <v> </v>
      </c>
      <c r="C21" s="277" t="str">
        <f>IF(ISERROR(VLOOKUP($B21,#REF!,2,FALSE))=TRUE," ",IF(VLOOKUP($B21,#REF!,3,FALSE)=0,"б/р",VLOOKUP($B21,#REF!,2,FALSE)))</f>
        <v> </v>
      </c>
      <c r="D21" s="277" t="str">
        <f>IF(ISERROR(VLOOKUP($B21,#REF!,11,FALSE))=TRUE," ",VLOOKUP($B21,#REF!,11,FALSE))</f>
        <v> </v>
      </c>
      <c r="E21" s="178" t="str">
        <f>IF(ISERROR(VLOOKUP($B21,#REF!,3,FALSE))=TRUE," ",VLOOKUP($B21,#REF!,3,FALSE))</f>
        <v> </v>
      </c>
      <c r="F21" s="278"/>
      <c r="G21" s="283">
        <f>MAX('F3-V-Старт'!K98,'F3-V-Старт'!L98)</f>
        <v>0</v>
      </c>
      <c r="H21" s="284">
        <f>MAX('F3-V-Старт'!M98,'F3-V-Старт'!N98)</f>
        <v>0</v>
      </c>
      <c r="I21" s="285">
        <f>MAX('F3-V-Старт'!O98,'F3-V-Старт'!P98)</f>
        <v>0</v>
      </c>
      <c r="J21" s="288">
        <f t="shared" si="0"/>
        <v>0</v>
      </c>
      <c r="K21" s="178"/>
      <c r="L21" s="178">
        <f>IF(ISERROR(VLOOKUP($B21,#REF!,14,FALSE))=TRUE,0,IF(VLOOKUP($B21,#REF!,14,FALSE)&gt;1,VLOOKUP($B21,#REF!,14,FALSE),0))</f>
        <v>0</v>
      </c>
      <c r="M21" s="178">
        <f t="shared" si="1"/>
        <v>0</v>
      </c>
      <c r="N21" s="178">
        <f t="shared" si="2"/>
        <v>0</v>
      </c>
      <c r="O21" s="178" t="str">
        <f t="shared" si="3"/>
        <v>---</v>
      </c>
    </row>
    <row r="22" spans="1:15" ht="12.75">
      <c r="A22" s="149">
        <v>13</v>
      </c>
      <c r="B22" s="277" t="str">
        <f>IF(ISERROR(VLOOKUP($A22,#REF!,5,FALSE))=TRUE," ",VLOOKUP($A22,#REF!,5,FALSE))</f>
        <v> </v>
      </c>
      <c r="C22" s="277" t="str">
        <f>IF(ISERROR(VLOOKUP($B22,#REF!,2,FALSE))=TRUE," ",IF(VLOOKUP($B22,#REF!,3,FALSE)=0,"б/р",VLOOKUP($B22,#REF!,2,FALSE)))</f>
        <v> </v>
      </c>
      <c r="D22" s="277" t="str">
        <f>IF(ISERROR(VLOOKUP($B22,#REF!,11,FALSE))=TRUE," ",VLOOKUP($B22,#REF!,11,FALSE))</f>
        <v> </v>
      </c>
      <c r="E22" s="178" t="str">
        <f>IF(ISERROR(VLOOKUP($B22,#REF!,3,FALSE))=TRUE," ",VLOOKUP($B22,#REF!,3,FALSE))</f>
        <v> </v>
      </c>
      <c r="F22" s="278"/>
      <c r="G22" s="283">
        <f>MAX('F3-V-Старт'!Q98,'F3-V-Старт'!R98)</f>
        <v>0</v>
      </c>
      <c r="H22" s="284">
        <f>MAX('F3-V-Старт'!S98,'F3-V-Старт'!T98)</f>
        <v>0</v>
      </c>
      <c r="I22" s="285">
        <f>MAX('F3-V-Старт'!U98,'F3-V-Старт'!V98)</f>
        <v>0</v>
      </c>
      <c r="J22" s="288">
        <f t="shared" si="0"/>
        <v>0</v>
      </c>
      <c r="K22" s="178"/>
      <c r="L22" s="178">
        <f>IF(ISERROR(VLOOKUP($B22,#REF!,14,FALSE))=TRUE,0,IF(VLOOKUP($B22,#REF!,14,FALSE)&gt;1,VLOOKUP($B22,#REF!,14,FALSE),0))</f>
        <v>0</v>
      </c>
      <c r="M22" s="178">
        <f t="shared" si="1"/>
        <v>0</v>
      </c>
      <c r="N22" s="178">
        <f t="shared" si="2"/>
        <v>0</v>
      </c>
      <c r="O22" s="178" t="str">
        <f t="shared" si="3"/>
        <v>---</v>
      </c>
    </row>
    <row r="23" spans="1:15" ht="12.75">
      <c r="A23" s="28">
        <v>14</v>
      </c>
      <c r="B23" s="277" t="str">
        <f>IF(ISERROR(VLOOKUP($A23,#REF!,5,FALSE))=TRUE," ",VLOOKUP($A23,#REF!,5,FALSE))</f>
        <v> </v>
      </c>
      <c r="C23" s="277" t="str">
        <f>IF(ISERROR(VLOOKUP($B23,#REF!,2,FALSE))=TRUE," ",IF(VLOOKUP($B23,#REF!,3,FALSE)=0,"б/р",VLOOKUP($B23,#REF!,2,FALSE)))</f>
        <v> </v>
      </c>
      <c r="D23" s="277" t="str">
        <f>IF(ISERROR(VLOOKUP($B23,#REF!,11,FALSE))=TRUE," ",VLOOKUP($B23,#REF!,11,FALSE))</f>
        <v> </v>
      </c>
      <c r="E23" s="178" t="str">
        <f>IF(ISERROR(VLOOKUP($B23,#REF!,3,FALSE))=TRUE," ",VLOOKUP($B23,#REF!,3,FALSE))</f>
        <v> </v>
      </c>
      <c r="F23" s="278"/>
      <c r="G23" s="283">
        <f>MAX('F3-V-Старт'!W98,'F3-V-Старт'!X98)</f>
        <v>0</v>
      </c>
      <c r="H23" s="284">
        <f>MAX('F3-V-Старт'!Z98)</f>
        <v>0</v>
      </c>
      <c r="I23" s="285">
        <f>MAX('F3-V-Старт'!AA98,'F3-V-Старт'!AB98)</f>
        <v>0</v>
      </c>
      <c r="J23" s="288">
        <f t="shared" si="0"/>
        <v>0</v>
      </c>
      <c r="K23" s="178"/>
      <c r="L23" s="178">
        <f>IF(ISERROR(VLOOKUP($B23,#REF!,14,FALSE))=TRUE,0,IF(VLOOKUP($B23,#REF!,14,FALSE)&gt;1,VLOOKUP($B23,#REF!,14,FALSE),0))</f>
        <v>0</v>
      </c>
      <c r="M23" s="178">
        <f t="shared" si="1"/>
        <v>0</v>
      </c>
      <c r="N23" s="178">
        <f t="shared" si="2"/>
        <v>0</v>
      </c>
      <c r="O23" s="178" t="str">
        <f t="shared" si="3"/>
        <v>---</v>
      </c>
    </row>
    <row r="24" spans="1:15" ht="13.5" thickBot="1">
      <c r="A24" s="84">
        <v>15</v>
      </c>
      <c r="B24" s="95" t="str">
        <f>IF(ISERROR(VLOOKUP($A24,#REF!,5,FALSE))=TRUE," ",VLOOKUP($A24,#REF!,5,FALSE))</f>
        <v> </v>
      </c>
      <c r="C24" s="95" t="str">
        <f>IF(ISERROR(VLOOKUP($B24,#REF!,2,FALSE))=TRUE," ",IF(VLOOKUP($B24,#REF!,3,FALSE)=0,"б/р",VLOOKUP($B24,#REF!,2,FALSE)))</f>
        <v> </v>
      </c>
      <c r="D24" s="95" t="str">
        <f>IF(ISERROR(VLOOKUP($B24,#REF!,11,FALSE))=TRUE," ",VLOOKUP($B24,#REF!,11,FALSE))</f>
        <v> </v>
      </c>
      <c r="E24" s="84" t="str">
        <f>IF(ISERROR(VLOOKUP($B24,#REF!,3,FALSE))=TRUE," ",VLOOKUP($B24,#REF!,3,FALSE))</f>
        <v> </v>
      </c>
      <c r="F24" s="158"/>
      <c r="G24" s="286">
        <f>MAX('F3-V-Старт'!AC98,'F3-V-Старт'!AD98)</f>
        <v>0</v>
      </c>
      <c r="H24" s="101">
        <f>MAX('F3-V-Старт'!AE98,'F3-V-Старт'!AF98)</f>
        <v>0</v>
      </c>
      <c r="I24" s="287">
        <f>MAX('F3-V-Старт'!AG98,'F3-V-Старт'!AH98)</f>
        <v>0</v>
      </c>
      <c r="J24" s="286">
        <f t="shared" si="0"/>
        <v>0</v>
      </c>
      <c r="K24" s="84"/>
      <c r="L24" s="84">
        <f>IF(ISERROR(VLOOKUP($B24,#REF!,14,FALSE))=TRUE,0,IF(VLOOKUP($B24,#REF!,14,FALSE)&gt;1,VLOOKUP($B24,#REF!,14,FALSE),0))</f>
        <v>0</v>
      </c>
      <c r="M24" s="84">
        <f t="shared" si="1"/>
        <v>0</v>
      </c>
      <c r="N24" s="84">
        <f t="shared" si="2"/>
        <v>0</v>
      </c>
      <c r="O24" s="84" t="str">
        <f t="shared" si="3"/>
        <v>---</v>
      </c>
    </row>
    <row r="25" ht="13.5" thickTop="1"/>
    <row r="26" spans="4:9" ht="12.75">
      <c r="D26" t="s">
        <v>35</v>
      </c>
      <c r="I26" t="s">
        <v>36</v>
      </c>
    </row>
  </sheetData>
  <sheetProtection/>
  <mergeCells count="13">
    <mergeCell ref="A7:A9"/>
    <mergeCell ref="B7:B9"/>
    <mergeCell ref="C7:C9"/>
    <mergeCell ref="D7:D9"/>
    <mergeCell ref="E7:E9"/>
    <mergeCell ref="F7:F9"/>
    <mergeCell ref="O7:O9"/>
    <mergeCell ref="G7:I8"/>
    <mergeCell ref="J7:J9"/>
    <mergeCell ref="K7:K9"/>
    <mergeCell ref="L7:L9"/>
    <mergeCell ref="M7:M9"/>
    <mergeCell ref="N7:N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C9B00"/>
  </sheetPr>
  <dimension ref="A1:AK34"/>
  <sheetViews>
    <sheetView showGridLines="0" showZeros="0" zoomScale="90" zoomScaleNormal="90" zoomScalePageLayoutView="0" workbookViewId="0" topLeftCell="A1">
      <selection activeCell="B42" sqref="B42"/>
    </sheetView>
  </sheetViews>
  <sheetFormatPr defaultColWidth="9.00390625" defaultRowHeight="12.75"/>
  <cols>
    <col min="1" max="1" width="4.00390625" style="0" customWidth="1"/>
    <col min="2" max="2" width="22.375" style="0" customWidth="1"/>
    <col min="3" max="3" width="5.625" style="0" customWidth="1"/>
    <col min="4" max="4" width="6.00390625" style="0" customWidth="1"/>
    <col min="5" max="5" width="31.125" style="0" customWidth="1"/>
    <col min="6" max="6" width="15.75390625" style="0" bestFit="1" customWidth="1"/>
    <col min="7" max="7" width="7.375" style="0" customWidth="1"/>
    <col min="8" max="8" width="6.125" style="0" customWidth="1"/>
    <col min="9" max="12" width="3.625" style="0" customWidth="1"/>
    <col min="13" max="13" width="4.00390625" style="0" customWidth="1"/>
    <col min="14" max="14" width="5.75390625" style="0" customWidth="1"/>
    <col min="15" max="15" width="5.125" style="0" customWidth="1"/>
    <col min="16" max="16" width="5.625" style="0" customWidth="1"/>
    <col min="17" max="17" width="4.125" style="0" customWidth="1"/>
    <col min="18" max="18" width="5.25390625" style="0" customWidth="1"/>
    <col min="19" max="19" width="5.00390625" style="0" customWidth="1"/>
    <col min="20" max="20" width="5.75390625" style="0" customWidth="1"/>
    <col min="21" max="21" width="4.125" style="0" customWidth="1"/>
    <col min="22" max="22" width="5.125" style="0" customWidth="1"/>
    <col min="23" max="23" width="4.875" style="0" customWidth="1"/>
    <col min="24" max="24" width="5.75390625" style="0" customWidth="1"/>
    <col min="25" max="25" width="4.125" style="0" customWidth="1"/>
    <col min="26" max="26" width="5.00390625" style="0" customWidth="1"/>
    <col min="27" max="27" width="5.125" style="0" customWidth="1"/>
    <col min="28" max="28" width="5.625" style="0" customWidth="1"/>
    <col min="29" max="29" width="4.125" style="0" customWidth="1"/>
    <col min="30" max="30" width="5.125" style="0" customWidth="1"/>
    <col min="31" max="31" width="7.125" style="0" bestFit="1" customWidth="1"/>
    <col min="32" max="32" width="6.375" style="0" customWidth="1"/>
    <col min="33" max="34" width="3.75390625" style="0" customWidth="1"/>
    <col min="35" max="35" width="5.625" style="0" customWidth="1"/>
    <col min="36" max="36" width="6.75390625" style="0" customWidth="1"/>
    <col min="37" max="37" width="5.375" style="0" customWidth="1"/>
  </cols>
  <sheetData>
    <row r="1" spans="2:20" ht="40.5" customHeight="1">
      <c r="B1" s="1" t="s">
        <v>8</v>
      </c>
      <c r="C1" s="1"/>
      <c r="D1" s="1"/>
      <c r="T1" s="2" t="s">
        <v>9</v>
      </c>
    </row>
    <row r="2" spans="1:24" ht="15.75">
      <c r="A2" t="s">
        <v>144</v>
      </c>
      <c r="Q2" s="3" t="s">
        <v>11</v>
      </c>
      <c r="X2" s="2" t="s">
        <v>4</v>
      </c>
    </row>
    <row r="3" spans="2:4" ht="12.75">
      <c r="B3" s="198">
        <v>43240</v>
      </c>
      <c r="C3" s="198"/>
      <c r="D3" s="15"/>
    </row>
    <row r="4" spans="14:21" ht="15.75">
      <c r="N4" s="2"/>
      <c r="U4" s="200" t="s">
        <v>12</v>
      </c>
    </row>
    <row r="5" spans="17:21" ht="40.5" customHeight="1">
      <c r="Q5" s="4"/>
      <c r="U5" s="199" t="s">
        <v>13</v>
      </c>
    </row>
    <row r="6" spans="1:30" ht="13.5" thickBot="1">
      <c r="A6" s="19"/>
      <c r="B6" s="197">
        <v>43240</v>
      </c>
      <c r="C6" s="197"/>
      <c r="D6" s="19"/>
      <c r="E6" s="19"/>
      <c r="G6" t="s">
        <v>162</v>
      </c>
      <c r="I6" s="19"/>
      <c r="J6" s="19"/>
      <c r="K6" s="19"/>
      <c r="L6" s="19"/>
      <c r="M6" s="19"/>
      <c r="Z6" s="19"/>
      <c r="AA6" s="202" t="s">
        <v>156</v>
      </c>
      <c r="AB6" s="206">
        <v>19</v>
      </c>
      <c r="AC6" s="19" t="s">
        <v>157</v>
      </c>
      <c r="AD6" s="19"/>
    </row>
    <row r="7" spans="1:37" ht="14.25" customHeight="1" thickBot="1" thickTop="1">
      <c r="A7" s="321" t="s">
        <v>38</v>
      </c>
      <c r="B7" s="321" t="s">
        <v>5</v>
      </c>
      <c r="C7" s="318" t="s">
        <v>140</v>
      </c>
      <c r="D7" s="321" t="s">
        <v>1</v>
      </c>
      <c r="E7" s="321" t="s">
        <v>6</v>
      </c>
      <c r="F7" s="321" t="s">
        <v>2</v>
      </c>
      <c r="G7" s="20" t="s">
        <v>17</v>
      </c>
      <c r="H7" s="20" t="s">
        <v>18</v>
      </c>
      <c r="I7" s="308" t="s">
        <v>153</v>
      </c>
      <c r="J7" s="309"/>
      <c r="K7" s="309"/>
      <c r="L7" s="309"/>
      <c r="M7" s="310"/>
      <c r="N7" s="7" t="s">
        <v>19</v>
      </c>
      <c r="O7" s="108"/>
      <c r="P7" s="6"/>
      <c r="Q7" s="7"/>
      <c r="R7" s="7"/>
      <c r="S7" s="7"/>
      <c r="T7" s="8" t="s">
        <v>20</v>
      </c>
      <c r="U7" s="7"/>
      <c r="V7" s="7"/>
      <c r="W7" s="7"/>
      <c r="X7" s="7"/>
      <c r="Y7" s="7"/>
      <c r="Z7" s="7"/>
      <c r="AA7" s="7"/>
      <c r="AB7" s="7"/>
      <c r="AC7" s="7"/>
      <c r="AD7" s="7"/>
      <c r="AE7" s="20"/>
      <c r="AF7" s="20"/>
      <c r="AG7" s="305" t="s">
        <v>159</v>
      </c>
      <c r="AH7" s="305" t="s">
        <v>160</v>
      </c>
      <c r="AI7" s="305" t="s">
        <v>161</v>
      </c>
      <c r="AJ7" s="305" t="s">
        <v>33</v>
      </c>
      <c r="AK7" s="109"/>
    </row>
    <row r="8" spans="1:37" ht="13.5" customHeight="1">
      <c r="A8" s="322"/>
      <c r="B8" s="322"/>
      <c r="C8" s="319"/>
      <c r="D8" s="322"/>
      <c r="E8" s="322"/>
      <c r="F8" s="322"/>
      <c r="G8" s="21" t="s">
        <v>22</v>
      </c>
      <c r="H8" s="21" t="s">
        <v>22</v>
      </c>
      <c r="I8" s="311" t="s">
        <v>136</v>
      </c>
      <c r="J8" s="313" t="s">
        <v>154</v>
      </c>
      <c r="K8" s="313" t="s">
        <v>138</v>
      </c>
      <c r="L8" s="313" t="s">
        <v>139</v>
      </c>
      <c r="M8" s="315" t="s">
        <v>155</v>
      </c>
      <c r="N8" s="9" t="s">
        <v>21</v>
      </c>
      <c r="O8" s="79"/>
      <c r="P8" s="38">
        <v>1</v>
      </c>
      <c r="Q8" s="38" t="s">
        <v>23</v>
      </c>
      <c r="R8" s="81"/>
      <c r="S8" s="79"/>
      <c r="T8" s="38">
        <v>2</v>
      </c>
      <c r="U8" s="38" t="s">
        <v>23</v>
      </c>
      <c r="V8" s="81"/>
      <c r="W8" s="79"/>
      <c r="X8" s="38">
        <v>3</v>
      </c>
      <c r="Y8" s="38" t="s">
        <v>23</v>
      </c>
      <c r="Z8" s="81"/>
      <c r="AA8" s="79"/>
      <c r="AB8" s="38">
        <v>4</v>
      </c>
      <c r="AC8" s="38" t="s">
        <v>23</v>
      </c>
      <c r="AD8" s="81"/>
      <c r="AE8" s="9"/>
      <c r="AF8" s="21"/>
      <c r="AG8" s="306"/>
      <c r="AH8" s="306"/>
      <c r="AI8" s="306"/>
      <c r="AJ8" s="306"/>
      <c r="AK8" s="74"/>
    </row>
    <row r="9" spans="1:37" ht="13.5" customHeight="1">
      <c r="A9" s="322"/>
      <c r="B9" s="322"/>
      <c r="C9" s="319"/>
      <c r="D9" s="322"/>
      <c r="E9" s="322"/>
      <c r="F9" s="322"/>
      <c r="G9" s="21"/>
      <c r="H9" s="21"/>
      <c r="I9" s="311"/>
      <c r="J9" s="313"/>
      <c r="K9" s="313"/>
      <c r="L9" s="313"/>
      <c r="M9" s="315"/>
      <c r="N9" s="9"/>
      <c r="O9" s="214"/>
      <c r="P9" s="178"/>
      <c r="Q9" s="178"/>
      <c r="R9" s="17"/>
      <c r="S9" s="214"/>
      <c r="T9" s="178"/>
      <c r="U9" s="178"/>
      <c r="V9" s="17"/>
      <c r="W9" s="214"/>
      <c r="X9" s="178"/>
      <c r="Y9" s="178"/>
      <c r="Z9" s="17"/>
      <c r="AA9" s="214"/>
      <c r="AB9" s="178"/>
      <c r="AC9" s="178"/>
      <c r="AD9" s="17"/>
      <c r="AE9" s="9"/>
      <c r="AF9" s="21"/>
      <c r="AG9" s="306"/>
      <c r="AH9" s="306"/>
      <c r="AI9" s="306"/>
      <c r="AJ9" s="306"/>
      <c r="AK9" s="74"/>
    </row>
    <row r="10" spans="1:37" ht="78" customHeight="1" thickBot="1">
      <c r="A10" s="323"/>
      <c r="B10" s="323"/>
      <c r="C10" s="320"/>
      <c r="D10" s="323"/>
      <c r="E10" s="323"/>
      <c r="F10" s="323"/>
      <c r="G10" s="23" t="s">
        <v>24</v>
      </c>
      <c r="H10" s="23" t="s">
        <v>25</v>
      </c>
      <c r="I10" s="312"/>
      <c r="J10" s="314"/>
      <c r="K10" s="314"/>
      <c r="L10" s="314"/>
      <c r="M10" s="316"/>
      <c r="N10" s="13"/>
      <c r="O10" s="189" t="s">
        <v>26</v>
      </c>
      <c r="P10" s="190" t="s">
        <v>27</v>
      </c>
      <c r="Q10" s="191" t="s">
        <v>28</v>
      </c>
      <c r="R10" s="192" t="s">
        <v>29</v>
      </c>
      <c r="S10" s="189" t="s">
        <v>26</v>
      </c>
      <c r="T10" s="190" t="s">
        <v>27</v>
      </c>
      <c r="U10" s="191" t="s">
        <v>28</v>
      </c>
      <c r="V10" s="192" t="s">
        <v>29</v>
      </c>
      <c r="W10" s="189" t="s">
        <v>26</v>
      </c>
      <c r="X10" s="190" t="s">
        <v>27</v>
      </c>
      <c r="Y10" s="191" t="s">
        <v>28</v>
      </c>
      <c r="Z10" s="192" t="s">
        <v>29</v>
      </c>
      <c r="AA10" s="189" t="s">
        <v>26</v>
      </c>
      <c r="AB10" s="190" t="s">
        <v>27</v>
      </c>
      <c r="AC10" s="191" t="s">
        <v>28</v>
      </c>
      <c r="AD10" s="192" t="s">
        <v>29</v>
      </c>
      <c r="AE10" s="207" t="s">
        <v>30</v>
      </c>
      <c r="AF10" s="191" t="s">
        <v>31</v>
      </c>
      <c r="AG10" s="307"/>
      <c r="AH10" s="307"/>
      <c r="AI10" s="307"/>
      <c r="AJ10" s="307"/>
      <c r="AK10" s="204" t="s">
        <v>34</v>
      </c>
    </row>
    <row r="11" spans="1:37" ht="13.5" thickTop="1">
      <c r="A11" s="149">
        <v>2</v>
      </c>
      <c r="B11" s="184" t="s">
        <v>212</v>
      </c>
      <c r="C11" s="183" t="s">
        <v>216</v>
      </c>
      <c r="D11" s="149" t="s">
        <v>217</v>
      </c>
      <c r="E11" s="184" t="s">
        <v>210</v>
      </c>
      <c r="F11" s="184" t="s">
        <v>211</v>
      </c>
      <c r="G11" s="149">
        <v>26</v>
      </c>
      <c r="H11" s="114">
        <v>10.5</v>
      </c>
      <c r="I11" s="203">
        <v>40</v>
      </c>
      <c r="J11" s="149">
        <v>8</v>
      </c>
      <c r="K11" s="149">
        <v>16.5</v>
      </c>
      <c r="L11" s="149">
        <v>16.5</v>
      </c>
      <c r="M11" s="115">
        <v>81</v>
      </c>
      <c r="N11" s="117">
        <v>2</v>
      </c>
      <c r="O11" s="185">
        <v>80</v>
      </c>
      <c r="P11" s="186">
        <v>4.56</v>
      </c>
      <c r="Q11" s="149">
        <v>8</v>
      </c>
      <c r="R11" s="187">
        <v>88</v>
      </c>
      <c r="S11" s="185">
        <v>100</v>
      </c>
      <c r="T11" s="186">
        <v>4.48</v>
      </c>
      <c r="U11" s="149">
        <v>10</v>
      </c>
      <c r="V11" s="187">
        <v>110</v>
      </c>
      <c r="W11" s="185">
        <v>90</v>
      </c>
      <c r="X11" s="186">
        <v>4.11</v>
      </c>
      <c r="Y11" s="149">
        <v>18</v>
      </c>
      <c r="Z11" s="187">
        <v>108</v>
      </c>
      <c r="AA11" s="185">
        <v>100</v>
      </c>
      <c r="AB11" s="186">
        <v>4.3</v>
      </c>
      <c r="AC11" s="149">
        <v>14</v>
      </c>
      <c r="AD11" s="187">
        <v>114</v>
      </c>
      <c r="AE11" s="186">
        <v>110.66666666666667</v>
      </c>
      <c r="AF11" s="188">
        <v>191.66666666666669</v>
      </c>
      <c r="AG11" s="149">
        <v>1</v>
      </c>
      <c r="AH11" s="28" t="s">
        <v>214</v>
      </c>
      <c r="AI11" s="149">
        <v>191.66666666666669</v>
      </c>
      <c r="AJ11" s="188">
        <v>200</v>
      </c>
      <c r="AK11" s="149" t="s">
        <v>218</v>
      </c>
    </row>
    <row r="12" spans="1:37" ht="12.75">
      <c r="A12" s="28">
        <v>1</v>
      </c>
      <c r="B12" s="94" t="s">
        <v>205</v>
      </c>
      <c r="C12" s="183" t="s">
        <v>216</v>
      </c>
      <c r="D12" s="28" t="s">
        <v>217</v>
      </c>
      <c r="E12" s="94" t="s">
        <v>206</v>
      </c>
      <c r="F12" s="94" t="s">
        <v>207</v>
      </c>
      <c r="G12" s="28">
        <v>28</v>
      </c>
      <c r="H12" s="69">
        <v>9</v>
      </c>
      <c r="I12" s="46">
        <v>37</v>
      </c>
      <c r="J12" s="28">
        <v>7</v>
      </c>
      <c r="K12" s="28">
        <v>15.5</v>
      </c>
      <c r="L12" s="28">
        <v>18.5</v>
      </c>
      <c r="M12" s="47">
        <v>78</v>
      </c>
      <c r="N12" s="212">
        <v>1</v>
      </c>
      <c r="O12" s="102">
        <v>50</v>
      </c>
      <c r="P12" s="31"/>
      <c r="Q12" s="28">
        <v>0</v>
      </c>
      <c r="R12" s="103">
        <v>50</v>
      </c>
      <c r="S12" s="102">
        <v>60</v>
      </c>
      <c r="T12" s="31">
        <v>4.15</v>
      </c>
      <c r="U12" s="28">
        <v>18</v>
      </c>
      <c r="V12" s="103">
        <v>78</v>
      </c>
      <c r="W12" s="102">
        <v>90</v>
      </c>
      <c r="X12" s="31">
        <v>4.15</v>
      </c>
      <c r="Y12" s="28">
        <v>18</v>
      </c>
      <c r="Z12" s="103">
        <v>108</v>
      </c>
      <c r="AA12" s="102">
        <v>80</v>
      </c>
      <c r="AB12" s="31">
        <v>4.27</v>
      </c>
      <c r="AC12" s="28">
        <v>15</v>
      </c>
      <c r="AD12" s="103">
        <v>95</v>
      </c>
      <c r="AE12" s="31">
        <v>93.66666666666667</v>
      </c>
      <c r="AF12" s="176">
        <v>171.66666666666669</v>
      </c>
      <c r="AG12" s="28">
        <v>2</v>
      </c>
      <c r="AH12" s="28" t="s">
        <v>215</v>
      </c>
      <c r="AI12" s="28">
        <v>0</v>
      </c>
      <c r="AJ12" s="176">
        <v>0</v>
      </c>
      <c r="AK12" s="28" t="s">
        <v>218</v>
      </c>
    </row>
    <row r="13" spans="1:37" ht="12.75">
      <c r="A13" s="28">
        <v>3</v>
      </c>
      <c r="B13" s="94" t="s">
        <v>213</v>
      </c>
      <c r="C13" s="183" t="s">
        <v>216</v>
      </c>
      <c r="D13" s="28" t="s">
        <v>217</v>
      </c>
      <c r="E13" s="94" t="s">
        <v>210</v>
      </c>
      <c r="F13" s="94" t="s">
        <v>211</v>
      </c>
      <c r="G13" s="28">
        <v>0</v>
      </c>
      <c r="H13" s="69">
        <v>0</v>
      </c>
      <c r="I13" s="46">
        <v>35</v>
      </c>
      <c r="J13" s="28">
        <v>6.5</v>
      </c>
      <c r="K13" s="28">
        <v>14</v>
      </c>
      <c r="L13" s="28">
        <v>16.5</v>
      </c>
      <c r="M13" s="47">
        <v>72</v>
      </c>
      <c r="N13" s="212">
        <v>3</v>
      </c>
      <c r="O13" s="102">
        <v>70</v>
      </c>
      <c r="P13" s="31">
        <v>8.56</v>
      </c>
      <c r="Q13" s="28">
        <v>0</v>
      </c>
      <c r="R13" s="103">
        <v>70</v>
      </c>
      <c r="S13" s="102">
        <v>80</v>
      </c>
      <c r="T13" s="31">
        <v>8.25</v>
      </c>
      <c r="U13" s="28">
        <v>0</v>
      </c>
      <c r="V13" s="103">
        <v>80</v>
      </c>
      <c r="W13" s="102">
        <v>70</v>
      </c>
      <c r="X13" s="31">
        <v>7.67</v>
      </c>
      <c r="Y13" s="28">
        <v>0</v>
      </c>
      <c r="Z13" s="103">
        <v>70</v>
      </c>
      <c r="AA13" s="102">
        <v>100</v>
      </c>
      <c r="AB13" s="31">
        <v>7.86</v>
      </c>
      <c r="AC13" s="28">
        <v>0</v>
      </c>
      <c r="AD13" s="103">
        <v>100</v>
      </c>
      <c r="AE13" s="31">
        <v>83.33333333333333</v>
      </c>
      <c r="AF13" s="176">
        <v>155.33333333333331</v>
      </c>
      <c r="AG13" s="28">
        <v>3</v>
      </c>
      <c r="AH13" s="28" t="s">
        <v>215</v>
      </c>
      <c r="AI13" s="28">
        <v>0</v>
      </c>
      <c r="AJ13" s="176">
        <v>0</v>
      </c>
      <c r="AK13" s="28" t="s">
        <v>218</v>
      </c>
    </row>
    <row r="14" spans="1:37" ht="12.75" hidden="1">
      <c r="A14" s="28">
        <v>4</v>
      </c>
      <c r="B14" s="94" t="s">
        <v>0</v>
      </c>
      <c r="C14" s="183" t="s">
        <v>0</v>
      </c>
      <c r="D14" s="28" t="s">
        <v>0</v>
      </c>
      <c r="E14" s="94" t="s">
        <v>0</v>
      </c>
      <c r="F14" s="94" t="s">
        <v>0</v>
      </c>
      <c r="G14" s="28">
        <v>0</v>
      </c>
      <c r="H14" s="69">
        <v>0</v>
      </c>
      <c r="I14" s="46">
        <v>0</v>
      </c>
      <c r="J14" s="28">
        <v>0</v>
      </c>
      <c r="K14" s="28">
        <v>0</v>
      </c>
      <c r="L14" s="28">
        <v>0</v>
      </c>
      <c r="M14" s="47">
        <v>0</v>
      </c>
      <c r="N14" s="212"/>
      <c r="O14" s="102"/>
      <c r="P14" s="31"/>
      <c r="Q14" s="28">
        <v>0</v>
      </c>
      <c r="R14" s="103">
        <v>0</v>
      </c>
      <c r="S14" s="102"/>
      <c r="T14" s="31"/>
      <c r="U14" s="28">
        <v>0</v>
      </c>
      <c r="V14" s="103">
        <v>0</v>
      </c>
      <c r="W14" s="102"/>
      <c r="X14" s="31"/>
      <c r="Y14" s="28">
        <v>0</v>
      </c>
      <c r="Z14" s="103">
        <v>0</v>
      </c>
      <c r="AA14" s="102"/>
      <c r="AB14" s="31"/>
      <c r="AC14" s="28">
        <v>0</v>
      </c>
      <c r="AD14" s="103">
        <v>0</v>
      </c>
      <c r="AE14" s="31">
        <v>0</v>
      </c>
      <c r="AF14" s="176">
        <v>0</v>
      </c>
      <c r="AG14" s="28"/>
      <c r="AH14" s="28">
        <v>0</v>
      </c>
      <c r="AI14" s="28">
        <v>0</v>
      </c>
      <c r="AJ14" s="176">
        <v>0</v>
      </c>
      <c r="AK14" s="28" t="s">
        <v>219</v>
      </c>
    </row>
    <row r="15" spans="1:37" ht="12.75" hidden="1">
      <c r="A15" s="28">
        <v>5</v>
      </c>
      <c r="B15" s="94" t="s">
        <v>0</v>
      </c>
      <c r="C15" s="183" t="s">
        <v>0</v>
      </c>
      <c r="D15" s="28" t="s">
        <v>0</v>
      </c>
      <c r="E15" s="94" t="s">
        <v>0</v>
      </c>
      <c r="F15" s="94" t="s">
        <v>0</v>
      </c>
      <c r="G15" s="28">
        <v>0</v>
      </c>
      <c r="H15" s="69">
        <v>0</v>
      </c>
      <c r="I15" s="46">
        <v>0</v>
      </c>
      <c r="J15" s="28">
        <v>0</v>
      </c>
      <c r="K15" s="28">
        <v>0</v>
      </c>
      <c r="L15" s="28">
        <v>0</v>
      </c>
      <c r="M15" s="47">
        <v>0</v>
      </c>
      <c r="N15" s="212"/>
      <c r="O15" s="102"/>
      <c r="P15" s="31"/>
      <c r="Q15" s="28">
        <v>0</v>
      </c>
      <c r="R15" s="103">
        <v>0</v>
      </c>
      <c r="S15" s="102"/>
      <c r="T15" s="31"/>
      <c r="U15" s="28">
        <v>0</v>
      </c>
      <c r="V15" s="103">
        <v>0</v>
      </c>
      <c r="W15" s="102"/>
      <c r="X15" s="31"/>
      <c r="Y15" s="28">
        <v>0</v>
      </c>
      <c r="Z15" s="103">
        <v>0</v>
      </c>
      <c r="AA15" s="102"/>
      <c r="AB15" s="31"/>
      <c r="AC15" s="28">
        <v>0</v>
      </c>
      <c r="AD15" s="103">
        <v>0</v>
      </c>
      <c r="AE15" s="31">
        <v>0</v>
      </c>
      <c r="AF15" s="176">
        <v>0</v>
      </c>
      <c r="AG15" s="28"/>
      <c r="AH15" s="28">
        <v>0</v>
      </c>
      <c r="AI15" s="28">
        <v>0</v>
      </c>
      <c r="AJ15" s="176">
        <v>0</v>
      </c>
      <c r="AK15" s="28" t="s">
        <v>219</v>
      </c>
    </row>
    <row r="16" spans="1:37" ht="12.75" hidden="1">
      <c r="A16" s="28">
        <v>6</v>
      </c>
      <c r="B16" s="94" t="s">
        <v>0</v>
      </c>
      <c r="C16" s="183" t="s">
        <v>0</v>
      </c>
      <c r="D16" s="28" t="s">
        <v>0</v>
      </c>
      <c r="E16" s="94" t="s">
        <v>0</v>
      </c>
      <c r="F16" s="94" t="s">
        <v>0</v>
      </c>
      <c r="G16" s="28">
        <v>0</v>
      </c>
      <c r="H16" s="69">
        <v>0</v>
      </c>
      <c r="I16" s="46">
        <v>0</v>
      </c>
      <c r="J16" s="28">
        <v>0</v>
      </c>
      <c r="K16" s="28">
        <v>0</v>
      </c>
      <c r="L16" s="28">
        <v>0</v>
      </c>
      <c r="M16" s="47">
        <v>0</v>
      </c>
      <c r="N16" s="212"/>
      <c r="O16" s="102"/>
      <c r="P16" s="31"/>
      <c r="Q16" s="28">
        <v>0</v>
      </c>
      <c r="R16" s="103">
        <v>0</v>
      </c>
      <c r="S16" s="102"/>
      <c r="T16" s="31"/>
      <c r="U16" s="28">
        <v>0</v>
      </c>
      <c r="V16" s="103">
        <v>0</v>
      </c>
      <c r="W16" s="102"/>
      <c r="X16" s="31"/>
      <c r="Y16" s="28">
        <v>0</v>
      </c>
      <c r="Z16" s="103">
        <v>0</v>
      </c>
      <c r="AA16" s="102"/>
      <c r="AB16" s="31"/>
      <c r="AC16" s="28">
        <v>0</v>
      </c>
      <c r="AD16" s="103">
        <v>0</v>
      </c>
      <c r="AE16" s="31">
        <v>0</v>
      </c>
      <c r="AF16" s="176">
        <v>0</v>
      </c>
      <c r="AG16" s="28"/>
      <c r="AH16" s="28">
        <v>0</v>
      </c>
      <c r="AI16" s="28">
        <v>0</v>
      </c>
      <c r="AJ16" s="176">
        <v>0</v>
      </c>
      <c r="AK16" s="28" t="s">
        <v>219</v>
      </c>
    </row>
    <row r="17" spans="1:37" ht="12.75" hidden="1">
      <c r="A17" s="28">
        <v>7</v>
      </c>
      <c r="B17" s="94" t="s">
        <v>0</v>
      </c>
      <c r="C17" s="183" t="s">
        <v>0</v>
      </c>
      <c r="D17" s="28" t="s">
        <v>0</v>
      </c>
      <c r="E17" s="94" t="s">
        <v>0</v>
      </c>
      <c r="F17" s="94" t="s">
        <v>0</v>
      </c>
      <c r="G17" s="28">
        <v>0</v>
      </c>
      <c r="H17" s="69">
        <v>0</v>
      </c>
      <c r="I17" s="46">
        <v>0</v>
      </c>
      <c r="J17" s="28">
        <v>0</v>
      </c>
      <c r="K17" s="28">
        <v>0</v>
      </c>
      <c r="L17" s="28">
        <v>0</v>
      </c>
      <c r="M17" s="47">
        <v>0</v>
      </c>
      <c r="N17" s="212"/>
      <c r="O17" s="102"/>
      <c r="P17" s="31"/>
      <c r="Q17" s="28">
        <v>0</v>
      </c>
      <c r="R17" s="103">
        <v>0</v>
      </c>
      <c r="S17" s="102"/>
      <c r="T17" s="31"/>
      <c r="U17" s="28">
        <v>0</v>
      </c>
      <c r="V17" s="103">
        <v>0</v>
      </c>
      <c r="W17" s="102"/>
      <c r="X17" s="31"/>
      <c r="Y17" s="28">
        <v>0</v>
      </c>
      <c r="Z17" s="103">
        <v>0</v>
      </c>
      <c r="AA17" s="102"/>
      <c r="AB17" s="31"/>
      <c r="AC17" s="28">
        <v>0</v>
      </c>
      <c r="AD17" s="103">
        <v>0</v>
      </c>
      <c r="AE17" s="31">
        <v>0</v>
      </c>
      <c r="AF17" s="176">
        <v>0</v>
      </c>
      <c r="AG17" s="28"/>
      <c r="AH17" s="28">
        <v>0</v>
      </c>
      <c r="AI17" s="28">
        <v>0</v>
      </c>
      <c r="AJ17" s="176">
        <v>0</v>
      </c>
      <c r="AK17" s="28" t="s">
        <v>219</v>
      </c>
    </row>
    <row r="18" spans="1:37" ht="12.75" hidden="1">
      <c r="A18" s="28">
        <v>8</v>
      </c>
      <c r="B18" s="94" t="s">
        <v>0</v>
      </c>
      <c r="C18" s="183" t="s">
        <v>0</v>
      </c>
      <c r="D18" s="28" t="s">
        <v>0</v>
      </c>
      <c r="E18" s="94" t="s">
        <v>0</v>
      </c>
      <c r="F18" s="94" t="s">
        <v>0</v>
      </c>
      <c r="G18" s="28">
        <v>0</v>
      </c>
      <c r="H18" s="69">
        <v>0</v>
      </c>
      <c r="I18" s="46">
        <v>0</v>
      </c>
      <c r="J18" s="28">
        <v>0</v>
      </c>
      <c r="K18" s="28">
        <v>0</v>
      </c>
      <c r="L18" s="28">
        <v>0</v>
      </c>
      <c r="M18" s="47">
        <v>0</v>
      </c>
      <c r="N18" s="212"/>
      <c r="O18" s="102"/>
      <c r="P18" s="31"/>
      <c r="Q18" s="28">
        <v>0</v>
      </c>
      <c r="R18" s="103">
        <v>0</v>
      </c>
      <c r="S18" s="102"/>
      <c r="T18" s="31"/>
      <c r="U18" s="28">
        <v>0</v>
      </c>
      <c r="V18" s="103">
        <v>0</v>
      </c>
      <c r="W18" s="102"/>
      <c r="X18" s="31"/>
      <c r="Y18" s="28">
        <v>0</v>
      </c>
      <c r="Z18" s="103">
        <v>0</v>
      </c>
      <c r="AA18" s="102"/>
      <c r="AB18" s="31"/>
      <c r="AC18" s="28">
        <v>0</v>
      </c>
      <c r="AD18" s="103">
        <v>0</v>
      </c>
      <c r="AE18" s="31">
        <v>0</v>
      </c>
      <c r="AF18" s="176">
        <v>0</v>
      </c>
      <c r="AG18" s="28"/>
      <c r="AH18" s="28">
        <v>0</v>
      </c>
      <c r="AI18" s="28">
        <v>0</v>
      </c>
      <c r="AJ18" s="176">
        <v>0</v>
      </c>
      <c r="AK18" s="28" t="s">
        <v>219</v>
      </c>
    </row>
    <row r="19" spans="1:37" ht="12.75" hidden="1">
      <c r="A19" s="28">
        <v>9</v>
      </c>
      <c r="B19" s="94" t="s">
        <v>0</v>
      </c>
      <c r="C19" s="183" t="s">
        <v>0</v>
      </c>
      <c r="D19" s="28" t="s">
        <v>0</v>
      </c>
      <c r="E19" s="94" t="s">
        <v>0</v>
      </c>
      <c r="F19" s="94" t="s">
        <v>0</v>
      </c>
      <c r="G19" s="28">
        <v>0</v>
      </c>
      <c r="H19" s="69">
        <v>0</v>
      </c>
      <c r="I19" s="46">
        <v>0</v>
      </c>
      <c r="J19" s="28">
        <v>0</v>
      </c>
      <c r="K19" s="28">
        <v>0</v>
      </c>
      <c r="L19" s="28">
        <v>0</v>
      </c>
      <c r="M19" s="47">
        <v>0</v>
      </c>
      <c r="N19" s="212"/>
      <c r="O19" s="102"/>
      <c r="P19" s="31"/>
      <c r="Q19" s="28">
        <v>0</v>
      </c>
      <c r="R19" s="103">
        <v>0</v>
      </c>
      <c r="S19" s="102"/>
      <c r="T19" s="31"/>
      <c r="U19" s="28">
        <v>0</v>
      </c>
      <c r="V19" s="103">
        <v>0</v>
      </c>
      <c r="W19" s="102"/>
      <c r="X19" s="31"/>
      <c r="Y19" s="28">
        <v>0</v>
      </c>
      <c r="Z19" s="103">
        <v>0</v>
      </c>
      <c r="AA19" s="102"/>
      <c r="AB19" s="31"/>
      <c r="AC19" s="28">
        <v>0</v>
      </c>
      <c r="AD19" s="103">
        <v>0</v>
      </c>
      <c r="AE19" s="31">
        <v>0</v>
      </c>
      <c r="AF19" s="176">
        <v>0</v>
      </c>
      <c r="AG19" s="28"/>
      <c r="AH19" s="28">
        <v>0</v>
      </c>
      <c r="AI19" s="28">
        <v>0</v>
      </c>
      <c r="AJ19" s="176">
        <v>0</v>
      </c>
      <c r="AK19" s="28" t="s">
        <v>219</v>
      </c>
    </row>
    <row r="20" spans="1:37" ht="12.75" hidden="1">
      <c r="A20" s="28">
        <v>10</v>
      </c>
      <c r="B20" s="94" t="s">
        <v>0</v>
      </c>
      <c r="C20" s="183" t="s">
        <v>0</v>
      </c>
      <c r="D20" s="28" t="s">
        <v>0</v>
      </c>
      <c r="E20" s="94" t="s">
        <v>0</v>
      </c>
      <c r="F20" s="94" t="s">
        <v>0</v>
      </c>
      <c r="G20" s="28">
        <v>0</v>
      </c>
      <c r="H20" s="69">
        <v>0</v>
      </c>
      <c r="I20" s="46">
        <v>0</v>
      </c>
      <c r="J20" s="28">
        <v>0</v>
      </c>
      <c r="K20" s="28">
        <v>0</v>
      </c>
      <c r="L20" s="28">
        <v>0</v>
      </c>
      <c r="M20" s="47">
        <v>0</v>
      </c>
      <c r="N20" s="212"/>
      <c r="O20" s="102"/>
      <c r="P20" s="31"/>
      <c r="Q20" s="28">
        <v>0</v>
      </c>
      <c r="R20" s="103">
        <v>0</v>
      </c>
      <c r="S20" s="102"/>
      <c r="T20" s="31"/>
      <c r="U20" s="28">
        <v>0</v>
      </c>
      <c r="V20" s="103">
        <v>0</v>
      </c>
      <c r="W20" s="102"/>
      <c r="X20" s="31"/>
      <c r="Y20" s="28">
        <v>0</v>
      </c>
      <c r="Z20" s="103">
        <v>0</v>
      </c>
      <c r="AA20" s="102"/>
      <c r="AB20" s="31"/>
      <c r="AC20" s="28">
        <v>0</v>
      </c>
      <c r="AD20" s="103">
        <v>0</v>
      </c>
      <c r="AE20" s="31">
        <v>0</v>
      </c>
      <c r="AF20" s="176">
        <v>0</v>
      </c>
      <c r="AG20" s="28"/>
      <c r="AH20" s="28">
        <v>0</v>
      </c>
      <c r="AI20" s="28">
        <v>0</v>
      </c>
      <c r="AJ20" s="176">
        <v>0</v>
      </c>
      <c r="AK20" s="28" t="s">
        <v>219</v>
      </c>
    </row>
    <row r="21" spans="1:37" ht="12.75" hidden="1">
      <c r="A21" s="28">
        <v>11</v>
      </c>
      <c r="B21" s="94" t="s">
        <v>0</v>
      </c>
      <c r="C21" s="183" t="s">
        <v>0</v>
      </c>
      <c r="D21" s="28" t="s">
        <v>0</v>
      </c>
      <c r="E21" s="94" t="s">
        <v>0</v>
      </c>
      <c r="F21" s="94" t="s">
        <v>0</v>
      </c>
      <c r="G21" s="28">
        <v>0</v>
      </c>
      <c r="H21" s="69">
        <v>0</v>
      </c>
      <c r="I21" s="46">
        <v>0</v>
      </c>
      <c r="J21" s="28">
        <v>0</v>
      </c>
      <c r="K21" s="28">
        <v>0</v>
      </c>
      <c r="L21" s="28">
        <v>0</v>
      </c>
      <c r="M21" s="47">
        <v>0</v>
      </c>
      <c r="N21" s="212"/>
      <c r="O21" s="102"/>
      <c r="P21" s="31"/>
      <c r="Q21" s="28">
        <v>0</v>
      </c>
      <c r="R21" s="103">
        <v>0</v>
      </c>
      <c r="S21" s="102"/>
      <c r="T21" s="31"/>
      <c r="U21" s="28">
        <v>0</v>
      </c>
      <c r="V21" s="103">
        <v>0</v>
      </c>
      <c r="W21" s="102"/>
      <c r="X21" s="31"/>
      <c r="Y21" s="28">
        <v>0</v>
      </c>
      <c r="Z21" s="103">
        <v>0</v>
      </c>
      <c r="AA21" s="102"/>
      <c r="AB21" s="31"/>
      <c r="AC21" s="28">
        <v>0</v>
      </c>
      <c r="AD21" s="103">
        <v>0</v>
      </c>
      <c r="AE21" s="31">
        <v>0</v>
      </c>
      <c r="AF21" s="176">
        <v>0</v>
      </c>
      <c r="AG21" s="28"/>
      <c r="AH21" s="28">
        <v>0</v>
      </c>
      <c r="AI21" s="28">
        <v>0</v>
      </c>
      <c r="AJ21" s="176">
        <v>0</v>
      </c>
      <c r="AK21" s="28" t="s">
        <v>219</v>
      </c>
    </row>
    <row r="22" spans="1:37" ht="12.75" hidden="1">
      <c r="A22" s="28">
        <v>12</v>
      </c>
      <c r="B22" s="94" t="s">
        <v>0</v>
      </c>
      <c r="C22" s="183" t="s">
        <v>0</v>
      </c>
      <c r="D22" s="28" t="s">
        <v>0</v>
      </c>
      <c r="E22" s="94" t="s">
        <v>0</v>
      </c>
      <c r="F22" s="94" t="s">
        <v>0</v>
      </c>
      <c r="G22" s="28">
        <v>0</v>
      </c>
      <c r="H22" s="69">
        <v>0</v>
      </c>
      <c r="I22" s="46">
        <v>0</v>
      </c>
      <c r="J22" s="28">
        <v>0</v>
      </c>
      <c r="K22" s="28">
        <v>0</v>
      </c>
      <c r="L22" s="28">
        <v>0</v>
      </c>
      <c r="M22" s="47">
        <v>0</v>
      </c>
      <c r="N22" s="212"/>
      <c r="O22" s="102"/>
      <c r="P22" s="31"/>
      <c r="Q22" s="28">
        <v>0</v>
      </c>
      <c r="R22" s="103">
        <v>0</v>
      </c>
      <c r="S22" s="102"/>
      <c r="T22" s="31"/>
      <c r="U22" s="28">
        <v>0</v>
      </c>
      <c r="V22" s="103">
        <v>0</v>
      </c>
      <c r="W22" s="102"/>
      <c r="X22" s="31"/>
      <c r="Y22" s="28">
        <v>0</v>
      </c>
      <c r="Z22" s="103">
        <v>0</v>
      </c>
      <c r="AA22" s="102"/>
      <c r="AB22" s="31"/>
      <c r="AC22" s="28">
        <v>0</v>
      </c>
      <c r="AD22" s="103">
        <v>0</v>
      </c>
      <c r="AE22" s="31">
        <v>0</v>
      </c>
      <c r="AF22" s="176">
        <v>0</v>
      </c>
      <c r="AG22" s="28"/>
      <c r="AH22" s="28">
        <v>0</v>
      </c>
      <c r="AI22" s="28">
        <v>0</v>
      </c>
      <c r="AJ22" s="176">
        <v>0</v>
      </c>
      <c r="AK22" s="28" t="s">
        <v>219</v>
      </c>
    </row>
    <row r="23" spans="1:37" ht="12.75" hidden="1">
      <c r="A23" s="28">
        <v>13</v>
      </c>
      <c r="B23" s="94" t="s">
        <v>0</v>
      </c>
      <c r="C23" s="183" t="s">
        <v>0</v>
      </c>
      <c r="D23" s="28" t="s">
        <v>0</v>
      </c>
      <c r="E23" s="94" t="s">
        <v>0</v>
      </c>
      <c r="F23" s="94" t="s">
        <v>0</v>
      </c>
      <c r="G23" s="28">
        <v>0</v>
      </c>
      <c r="H23" s="69">
        <v>0</v>
      </c>
      <c r="I23" s="46">
        <v>0</v>
      </c>
      <c r="J23" s="28">
        <v>0</v>
      </c>
      <c r="K23" s="28">
        <v>0</v>
      </c>
      <c r="L23" s="28">
        <v>0</v>
      </c>
      <c r="M23" s="47">
        <v>0</v>
      </c>
      <c r="N23" s="212"/>
      <c r="O23" s="102"/>
      <c r="P23" s="31"/>
      <c r="Q23" s="28">
        <v>0</v>
      </c>
      <c r="R23" s="103">
        <v>0</v>
      </c>
      <c r="S23" s="102"/>
      <c r="T23" s="31"/>
      <c r="U23" s="28">
        <v>0</v>
      </c>
      <c r="V23" s="103">
        <v>0</v>
      </c>
      <c r="W23" s="102"/>
      <c r="X23" s="31"/>
      <c r="Y23" s="28">
        <v>0</v>
      </c>
      <c r="Z23" s="103">
        <v>0</v>
      </c>
      <c r="AA23" s="102"/>
      <c r="AB23" s="31"/>
      <c r="AC23" s="28">
        <v>0</v>
      </c>
      <c r="AD23" s="103">
        <v>0</v>
      </c>
      <c r="AE23" s="31">
        <v>0</v>
      </c>
      <c r="AF23" s="176">
        <v>0</v>
      </c>
      <c r="AG23" s="28"/>
      <c r="AH23" s="28">
        <v>0</v>
      </c>
      <c r="AI23" s="28">
        <v>0</v>
      </c>
      <c r="AJ23" s="176">
        <v>0</v>
      </c>
      <c r="AK23" s="28" t="s">
        <v>219</v>
      </c>
    </row>
    <row r="24" spans="1:37" ht="12.75" hidden="1">
      <c r="A24" s="28">
        <v>14</v>
      </c>
      <c r="B24" s="94" t="s">
        <v>0</v>
      </c>
      <c r="C24" s="183" t="s">
        <v>0</v>
      </c>
      <c r="D24" s="28" t="s">
        <v>0</v>
      </c>
      <c r="E24" s="94" t="s">
        <v>0</v>
      </c>
      <c r="F24" s="94" t="s">
        <v>0</v>
      </c>
      <c r="G24" s="28">
        <v>0</v>
      </c>
      <c r="H24" s="69">
        <v>0</v>
      </c>
      <c r="I24" s="46">
        <v>0</v>
      </c>
      <c r="J24" s="28">
        <v>0</v>
      </c>
      <c r="K24" s="28">
        <v>0</v>
      </c>
      <c r="L24" s="28">
        <v>0</v>
      </c>
      <c r="M24" s="47">
        <v>0</v>
      </c>
      <c r="N24" s="212"/>
      <c r="O24" s="102"/>
      <c r="P24" s="31"/>
      <c r="Q24" s="28">
        <v>0</v>
      </c>
      <c r="R24" s="103">
        <v>0</v>
      </c>
      <c r="S24" s="102"/>
      <c r="T24" s="31"/>
      <c r="U24" s="28">
        <v>0</v>
      </c>
      <c r="V24" s="103">
        <v>0</v>
      </c>
      <c r="W24" s="102"/>
      <c r="X24" s="31"/>
      <c r="Y24" s="28">
        <v>0</v>
      </c>
      <c r="Z24" s="103">
        <v>0</v>
      </c>
      <c r="AA24" s="102"/>
      <c r="AB24" s="31"/>
      <c r="AC24" s="28">
        <v>0</v>
      </c>
      <c r="AD24" s="103">
        <v>0</v>
      </c>
      <c r="AE24" s="31">
        <v>0</v>
      </c>
      <c r="AF24" s="176">
        <v>0</v>
      </c>
      <c r="AG24" s="28"/>
      <c r="AH24" s="28">
        <v>0</v>
      </c>
      <c r="AI24" s="28">
        <v>0</v>
      </c>
      <c r="AJ24" s="176">
        <v>0</v>
      </c>
      <c r="AK24" s="28" t="s">
        <v>219</v>
      </c>
    </row>
    <row r="25" spans="1:37" ht="12.75" hidden="1">
      <c r="A25" s="28">
        <v>15</v>
      </c>
      <c r="B25" s="94" t="s">
        <v>0</v>
      </c>
      <c r="C25" s="183" t="s">
        <v>0</v>
      </c>
      <c r="D25" s="28" t="s">
        <v>0</v>
      </c>
      <c r="E25" s="94" t="s">
        <v>0</v>
      </c>
      <c r="F25" s="94" t="s">
        <v>0</v>
      </c>
      <c r="G25" s="28">
        <v>0</v>
      </c>
      <c r="H25" s="69">
        <v>0</v>
      </c>
      <c r="I25" s="46">
        <v>0</v>
      </c>
      <c r="J25" s="28">
        <v>0</v>
      </c>
      <c r="K25" s="28">
        <v>0</v>
      </c>
      <c r="L25" s="28">
        <v>0</v>
      </c>
      <c r="M25" s="47">
        <v>0</v>
      </c>
      <c r="N25" s="212"/>
      <c r="O25" s="102"/>
      <c r="P25" s="31"/>
      <c r="Q25" s="28">
        <v>0</v>
      </c>
      <c r="R25" s="103">
        <v>0</v>
      </c>
      <c r="S25" s="102"/>
      <c r="T25" s="31"/>
      <c r="U25" s="28">
        <v>0</v>
      </c>
      <c r="V25" s="103">
        <v>0</v>
      </c>
      <c r="W25" s="102"/>
      <c r="X25" s="31"/>
      <c r="Y25" s="28">
        <v>0</v>
      </c>
      <c r="Z25" s="103">
        <v>0</v>
      </c>
      <c r="AA25" s="102"/>
      <c r="AB25" s="31"/>
      <c r="AC25" s="28">
        <v>0</v>
      </c>
      <c r="AD25" s="103">
        <v>0</v>
      </c>
      <c r="AE25" s="31">
        <v>0</v>
      </c>
      <c r="AF25" s="176">
        <v>0</v>
      </c>
      <c r="AG25" s="28"/>
      <c r="AH25" s="28">
        <v>0</v>
      </c>
      <c r="AI25" s="28">
        <v>0</v>
      </c>
      <c r="AJ25" s="176">
        <v>0</v>
      </c>
      <c r="AK25" s="28" t="s">
        <v>219</v>
      </c>
    </row>
    <row r="26" spans="1:37" ht="12.75" hidden="1">
      <c r="A26" s="28">
        <v>16</v>
      </c>
      <c r="B26" s="94" t="s">
        <v>0</v>
      </c>
      <c r="C26" s="183" t="s">
        <v>0</v>
      </c>
      <c r="D26" s="28" t="s">
        <v>0</v>
      </c>
      <c r="E26" s="94" t="s">
        <v>0</v>
      </c>
      <c r="F26" s="94" t="s">
        <v>0</v>
      </c>
      <c r="G26" s="28">
        <v>0</v>
      </c>
      <c r="H26" s="69">
        <v>0</v>
      </c>
      <c r="I26" s="46">
        <v>0</v>
      </c>
      <c r="J26" s="28">
        <v>0</v>
      </c>
      <c r="K26" s="28">
        <v>0</v>
      </c>
      <c r="L26" s="28">
        <v>0</v>
      </c>
      <c r="M26" s="47">
        <v>0</v>
      </c>
      <c r="N26" s="212"/>
      <c r="O26" s="102"/>
      <c r="P26" s="31"/>
      <c r="Q26" s="28">
        <v>0</v>
      </c>
      <c r="R26" s="103">
        <v>0</v>
      </c>
      <c r="S26" s="102"/>
      <c r="T26" s="31"/>
      <c r="U26" s="28">
        <v>0</v>
      </c>
      <c r="V26" s="103">
        <v>0</v>
      </c>
      <c r="W26" s="102"/>
      <c r="X26" s="31"/>
      <c r="Y26" s="28">
        <v>0</v>
      </c>
      <c r="Z26" s="103">
        <v>0</v>
      </c>
      <c r="AA26" s="102"/>
      <c r="AB26" s="31"/>
      <c r="AC26" s="28">
        <v>0</v>
      </c>
      <c r="AD26" s="103">
        <v>0</v>
      </c>
      <c r="AE26" s="31">
        <v>0</v>
      </c>
      <c r="AF26" s="176">
        <v>0</v>
      </c>
      <c r="AG26" s="28"/>
      <c r="AH26" s="28">
        <v>0</v>
      </c>
      <c r="AI26" s="28">
        <v>0</v>
      </c>
      <c r="AJ26" s="176">
        <v>0</v>
      </c>
      <c r="AK26" s="28" t="s">
        <v>219</v>
      </c>
    </row>
    <row r="27" spans="1:37" ht="12.75" hidden="1">
      <c r="A27" s="28">
        <v>17</v>
      </c>
      <c r="B27" s="94" t="s">
        <v>0</v>
      </c>
      <c r="C27" s="183" t="s">
        <v>0</v>
      </c>
      <c r="D27" s="28" t="s">
        <v>0</v>
      </c>
      <c r="E27" s="94" t="s">
        <v>0</v>
      </c>
      <c r="F27" s="94" t="s">
        <v>0</v>
      </c>
      <c r="G27" s="28">
        <v>0</v>
      </c>
      <c r="H27" s="69">
        <v>0</v>
      </c>
      <c r="I27" s="46">
        <v>0</v>
      </c>
      <c r="J27" s="28">
        <v>0</v>
      </c>
      <c r="K27" s="28">
        <v>0</v>
      </c>
      <c r="L27" s="28">
        <v>0</v>
      </c>
      <c r="M27" s="47">
        <v>0</v>
      </c>
      <c r="N27" s="212"/>
      <c r="O27" s="102"/>
      <c r="P27" s="31"/>
      <c r="Q27" s="28">
        <v>0</v>
      </c>
      <c r="R27" s="103">
        <v>0</v>
      </c>
      <c r="S27" s="102"/>
      <c r="T27" s="31"/>
      <c r="U27" s="28">
        <v>0</v>
      </c>
      <c r="V27" s="103">
        <v>0</v>
      </c>
      <c r="W27" s="102"/>
      <c r="X27" s="31"/>
      <c r="Y27" s="28">
        <v>0</v>
      </c>
      <c r="Z27" s="103">
        <v>0</v>
      </c>
      <c r="AA27" s="102"/>
      <c r="AB27" s="31"/>
      <c r="AC27" s="28">
        <v>0</v>
      </c>
      <c r="AD27" s="103">
        <v>0</v>
      </c>
      <c r="AE27" s="31">
        <v>0</v>
      </c>
      <c r="AF27" s="176">
        <v>0</v>
      </c>
      <c r="AG27" s="28"/>
      <c r="AH27" s="28">
        <v>0</v>
      </c>
      <c r="AI27" s="28">
        <v>0</v>
      </c>
      <c r="AJ27" s="176">
        <v>0</v>
      </c>
      <c r="AK27" s="28" t="s">
        <v>219</v>
      </c>
    </row>
    <row r="28" spans="1:37" ht="12.75" hidden="1">
      <c r="A28" s="28">
        <v>18</v>
      </c>
      <c r="B28" s="94" t="s">
        <v>0</v>
      </c>
      <c r="C28" s="183" t="s">
        <v>0</v>
      </c>
      <c r="D28" s="28" t="s">
        <v>0</v>
      </c>
      <c r="E28" s="94" t="s">
        <v>0</v>
      </c>
      <c r="F28" s="94" t="s">
        <v>0</v>
      </c>
      <c r="G28" s="28">
        <v>0</v>
      </c>
      <c r="H28" s="69">
        <v>0</v>
      </c>
      <c r="I28" s="46">
        <v>0</v>
      </c>
      <c r="J28" s="28">
        <v>0</v>
      </c>
      <c r="K28" s="28">
        <v>0</v>
      </c>
      <c r="L28" s="28">
        <v>0</v>
      </c>
      <c r="M28" s="47">
        <v>0</v>
      </c>
      <c r="N28" s="212"/>
      <c r="O28" s="102"/>
      <c r="P28" s="31"/>
      <c r="Q28" s="28">
        <v>0</v>
      </c>
      <c r="R28" s="103">
        <v>0</v>
      </c>
      <c r="S28" s="102"/>
      <c r="T28" s="31"/>
      <c r="U28" s="28">
        <v>0</v>
      </c>
      <c r="V28" s="103">
        <v>0</v>
      </c>
      <c r="W28" s="102"/>
      <c r="X28" s="31"/>
      <c r="Y28" s="28">
        <v>0</v>
      </c>
      <c r="Z28" s="103">
        <v>0</v>
      </c>
      <c r="AA28" s="102"/>
      <c r="AB28" s="31"/>
      <c r="AC28" s="28">
        <v>0</v>
      </c>
      <c r="AD28" s="103">
        <v>0</v>
      </c>
      <c r="AE28" s="31">
        <v>0</v>
      </c>
      <c r="AF28" s="176">
        <v>0</v>
      </c>
      <c r="AG28" s="28"/>
      <c r="AH28" s="28">
        <v>0</v>
      </c>
      <c r="AI28" s="28">
        <v>0</v>
      </c>
      <c r="AJ28" s="176">
        <v>0</v>
      </c>
      <c r="AK28" s="28" t="s">
        <v>219</v>
      </c>
    </row>
    <row r="29" spans="1:37" ht="12.75" hidden="1">
      <c r="A29" s="28">
        <v>19</v>
      </c>
      <c r="B29" s="94" t="s">
        <v>0</v>
      </c>
      <c r="C29" s="183" t="s">
        <v>0</v>
      </c>
      <c r="D29" s="28" t="s">
        <v>0</v>
      </c>
      <c r="E29" s="94" t="s">
        <v>0</v>
      </c>
      <c r="F29" s="94" t="s">
        <v>0</v>
      </c>
      <c r="G29" s="28">
        <v>0</v>
      </c>
      <c r="H29" s="69">
        <v>0</v>
      </c>
      <c r="I29" s="46">
        <v>0</v>
      </c>
      <c r="J29" s="28">
        <v>0</v>
      </c>
      <c r="K29" s="28">
        <v>0</v>
      </c>
      <c r="L29" s="28">
        <v>0</v>
      </c>
      <c r="M29" s="47">
        <v>0</v>
      </c>
      <c r="N29" s="212"/>
      <c r="O29" s="102"/>
      <c r="P29" s="31"/>
      <c r="Q29" s="28">
        <v>0</v>
      </c>
      <c r="R29" s="103">
        <v>0</v>
      </c>
      <c r="S29" s="102"/>
      <c r="T29" s="31"/>
      <c r="U29" s="28">
        <v>0</v>
      </c>
      <c r="V29" s="103">
        <v>0</v>
      </c>
      <c r="W29" s="102"/>
      <c r="X29" s="31"/>
      <c r="Y29" s="28">
        <v>0</v>
      </c>
      <c r="Z29" s="103">
        <v>0</v>
      </c>
      <c r="AA29" s="102"/>
      <c r="AB29" s="31"/>
      <c r="AC29" s="28">
        <v>0</v>
      </c>
      <c r="AD29" s="103">
        <v>0</v>
      </c>
      <c r="AE29" s="31">
        <v>0</v>
      </c>
      <c r="AF29" s="176">
        <v>0</v>
      </c>
      <c r="AG29" s="28"/>
      <c r="AH29" s="28">
        <v>0</v>
      </c>
      <c r="AI29" s="28">
        <v>0</v>
      </c>
      <c r="AJ29" s="176">
        <v>0</v>
      </c>
      <c r="AK29" s="28" t="s">
        <v>219</v>
      </c>
    </row>
    <row r="30" spans="1:37" ht="12.75" hidden="1">
      <c r="A30" s="28">
        <v>20</v>
      </c>
      <c r="B30" s="94" t="s">
        <v>0</v>
      </c>
      <c r="C30" s="183" t="s">
        <v>0</v>
      </c>
      <c r="D30" s="28" t="s">
        <v>0</v>
      </c>
      <c r="E30" s="94" t="s">
        <v>0</v>
      </c>
      <c r="F30" s="94" t="s">
        <v>0</v>
      </c>
      <c r="G30" s="28">
        <v>0</v>
      </c>
      <c r="H30" s="69">
        <v>0</v>
      </c>
      <c r="I30" s="46">
        <v>0</v>
      </c>
      <c r="J30" s="28">
        <v>0</v>
      </c>
      <c r="K30" s="28">
        <v>0</v>
      </c>
      <c r="L30" s="28">
        <v>0</v>
      </c>
      <c r="M30" s="47">
        <v>0</v>
      </c>
      <c r="N30" s="212"/>
      <c r="O30" s="102"/>
      <c r="P30" s="31"/>
      <c r="Q30" s="28">
        <v>0</v>
      </c>
      <c r="R30" s="103">
        <v>0</v>
      </c>
      <c r="S30" s="102"/>
      <c r="T30" s="31"/>
      <c r="U30" s="28">
        <v>0</v>
      </c>
      <c r="V30" s="103">
        <v>0</v>
      </c>
      <c r="W30" s="102"/>
      <c r="X30" s="31"/>
      <c r="Y30" s="28">
        <v>0</v>
      </c>
      <c r="Z30" s="103">
        <v>0</v>
      </c>
      <c r="AA30" s="102"/>
      <c r="AB30" s="31"/>
      <c r="AC30" s="28">
        <v>0</v>
      </c>
      <c r="AD30" s="103">
        <v>0</v>
      </c>
      <c r="AE30" s="31">
        <v>0</v>
      </c>
      <c r="AF30" s="176">
        <v>0</v>
      </c>
      <c r="AG30" s="28"/>
      <c r="AH30" s="28">
        <v>0</v>
      </c>
      <c r="AI30" s="28">
        <v>0</v>
      </c>
      <c r="AJ30" s="176">
        <v>0</v>
      </c>
      <c r="AK30" s="28" t="s">
        <v>219</v>
      </c>
    </row>
    <row r="31" spans="1:37" ht="12.75" hidden="1">
      <c r="A31" s="28">
        <v>21</v>
      </c>
      <c r="B31" s="94" t="s">
        <v>0</v>
      </c>
      <c r="C31" s="183" t="s">
        <v>0</v>
      </c>
      <c r="D31" s="28" t="s">
        <v>0</v>
      </c>
      <c r="E31" s="94" t="s">
        <v>0</v>
      </c>
      <c r="F31" s="94" t="s">
        <v>0</v>
      </c>
      <c r="G31" s="28">
        <v>0</v>
      </c>
      <c r="H31" s="69">
        <v>0</v>
      </c>
      <c r="I31" s="46">
        <v>0</v>
      </c>
      <c r="J31" s="28">
        <v>0</v>
      </c>
      <c r="K31" s="28">
        <v>0</v>
      </c>
      <c r="L31" s="28">
        <v>0</v>
      </c>
      <c r="M31" s="47">
        <v>0</v>
      </c>
      <c r="N31" s="212"/>
      <c r="O31" s="102"/>
      <c r="P31" s="31"/>
      <c r="Q31" s="28">
        <v>0</v>
      </c>
      <c r="R31" s="103">
        <v>0</v>
      </c>
      <c r="S31" s="102"/>
      <c r="T31" s="31"/>
      <c r="U31" s="28">
        <v>0</v>
      </c>
      <c r="V31" s="103">
        <v>0</v>
      </c>
      <c r="W31" s="102"/>
      <c r="X31" s="31"/>
      <c r="Y31" s="28">
        <v>0</v>
      </c>
      <c r="Z31" s="103">
        <v>0</v>
      </c>
      <c r="AA31" s="102"/>
      <c r="AB31" s="31"/>
      <c r="AC31" s="28">
        <v>0</v>
      </c>
      <c r="AD31" s="103">
        <v>0</v>
      </c>
      <c r="AE31" s="31">
        <v>0</v>
      </c>
      <c r="AF31" s="176">
        <v>0</v>
      </c>
      <c r="AG31" s="28"/>
      <c r="AH31" s="28">
        <v>0</v>
      </c>
      <c r="AI31" s="28">
        <v>0</v>
      </c>
      <c r="AJ31" s="176">
        <v>0</v>
      </c>
      <c r="AK31" s="28" t="s">
        <v>219</v>
      </c>
    </row>
    <row r="32" spans="1:37" ht="13.5" hidden="1" thickBot="1">
      <c r="A32" s="84">
        <v>22</v>
      </c>
      <c r="B32" s="95" t="s">
        <v>0</v>
      </c>
      <c r="C32" s="196" t="s">
        <v>0</v>
      </c>
      <c r="D32" s="84" t="s">
        <v>0</v>
      </c>
      <c r="E32" s="95" t="s">
        <v>0</v>
      </c>
      <c r="F32" s="95" t="s">
        <v>0</v>
      </c>
      <c r="G32" s="84">
        <v>0</v>
      </c>
      <c r="H32" s="158">
        <v>0</v>
      </c>
      <c r="I32" s="85">
        <v>0</v>
      </c>
      <c r="J32" s="84">
        <v>0</v>
      </c>
      <c r="K32" s="84">
        <v>0</v>
      </c>
      <c r="L32" s="84">
        <v>0</v>
      </c>
      <c r="M32" s="86">
        <v>0</v>
      </c>
      <c r="N32" s="213"/>
      <c r="O32" s="104"/>
      <c r="P32" s="101"/>
      <c r="Q32" s="84">
        <v>0</v>
      </c>
      <c r="R32" s="105">
        <v>0</v>
      </c>
      <c r="S32" s="104"/>
      <c r="T32" s="101"/>
      <c r="U32" s="84">
        <v>0</v>
      </c>
      <c r="V32" s="105">
        <v>0</v>
      </c>
      <c r="W32" s="104"/>
      <c r="X32" s="101"/>
      <c r="Y32" s="84">
        <v>0</v>
      </c>
      <c r="Z32" s="105">
        <v>0</v>
      </c>
      <c r="AA32" s="104"/>
      <c r="AB32" s="101"/>
      <c r="AC32" s="84">
        <v>0</v>
      </c>
      <c r="AD32" s="105">
        <v>0</v>
      </c>
      <c r="AE32" s="101">
        <v>0</v>
      </c>
      <c r="AF32" s="177">
        <v>0</v>
      </c>
      <c r="AG32" s="84"/>
      <c r="AH32" s="84">
        <v>0</v>
      </c>
      <c r="AI32" s="84">
        <v>0</v>
      </c>
      <c r="AJ32" s="177">
        <v>0</v>
      </c>
      <c r="AK32" s="84" t="s">
        <v>219</v>
      </c>
    </row>
    <row r="33" ht="13.5" hidden="1" thickTop="1"/>
    <row r="34" spans="2:20" ht="12.75" hidden="1">
      <c r="B34" t="s">
        <v>35</v>
      </c>
      <c r="H34" t="s">
        <v>36</v>
      </c>
      <c r="T34" t="s">
        <v>37</v>
      </c>
    </row>
    <row r="35" ht="12.75" hidden="1"/>
  </sheetData>
  <sheetProtection password="CC59" sheet="1" objects="1" scenarios="1" selectLockedCells="1" selectUnlockedCells="1"/>
  <mergeCells count="16">
    <mergeCell ref="AG7:AG10"/>
    <mergeCell ref="AH7:AH10"/>
    <mergeCell ref="AI7:AI10"/>
    <mergeCell ref="AJ7:AJ10"/>
    <mergeCell ref="E7:E10"/>
    <mergeCell ref="A7:A10"/>
    <mergeCell ref="B7:B10"/>
    <mergeCell ref="D7:D10"/>
    <mergeCell ref="F7:F10"/>
    <mergeCell ref="C7:C10"/>
    <mergeCell ref="I7:M7"/>
    <mergeCell ref="I8:I10"/>
    <mergeCell ref="J8:J10"/>
    <mergeCell ref="K8:K10"/>
    <mergeCell ref="L8:L10"/>
    <mergeCell ref="M8:M10"/>
  </mergeCells>
  <printOptions/>
  <pageMargins left="0.3937007874015748" right="0.3937007874015748" top="0.3937007874015748" bottom="0.7874015748031497" header="0.5118110236220472" footer="0.5118110236220472"/>
  <pageSetup horizontalDpi="120" verticalDpi="120" orientation="landscape" paperSize="9" r:id="rId2"/>
  <headerFooter alignWithMargins="0">
    <oddHeader>&amp;C&amp;A</oddHeader>
    <oddFooter>&amp;CСтр. &amp;P</oddFoot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ABEFF1"/>
  </sheetPr>
  <dimension ref="A1:O26"/>
  <sheetViews>
    <sheetView showZeros="0" zoomScalePageLayoutView="0" workbookViewId="0" topLeftCell="A1">
      <selection activeCell="B33" sqref="B33"/>
    </sheetView>
  </sheetViews>
  <sheetFormatPr defaultColWidth="9.00390625" defaultRowHeight="12.75"/>
  <cols>
    <col min="1" max="1" width="4.00390625" style="0" customWidth="1"/>
    <col min="2" max="2" width="18.25390625" style="0" customWidth="1"/>
    <col min="3" max="3" width="25.75390625" style="0" customWidth="1"/>
    <col min="4" max="4" width="16.875" style="0" customWidth="1"/>
    <col min="5" max="5" width="6.00390625" style="0" customWidth="1"/>
    <col min="6" max="6" width="4.75390625" style="0" customWidth="1"/>
    <col min="7" max="9" width="7.00390625" style="0" customWidth="1"/>
    <col min="10" max="10" width="7.625" style="0" customWidth="1"/>
    <col min="11" max="11" width="4.625" style="0" customWidth="1"/>
    <col min="12" max="12" width="3.875" style="0" customWidth="1"/>
    <col min="13" max="14" width="6.625" style="0" customWidth="1"/>
    <col min="15" max="15" width="5.875" style="0" customWidth="1"/>
  </cols>
  <sheetData>
    <row r="1" spans="2:8" ht="54" customHeight="1">
      <c r="B1" s="1" t="s">
        <v>8</v>
      </c>
      <c r="C1" s="1"/>
      <c r="D1" s="1"/>
      <c r="H1" s="200" t="s">
        <v>9</v>
      </c>
    </row>
    <row r="2" spans="1:12" ht="15.75">
      <c r="A2" t="s">
        <v>144</v>
      </c>
      <c r="H2" s="1" t="s">
        <v>11</v>
      </c>
      <c r="L2" s="2" t="s">
        <v>148</v>
      </c>
    </row>
    <row r="3" spans="2:4" ht="12.75">
      <c r="B3" s="198">
        <v>43239</v>
      </c>
      <c r="C3" s="198"/>
      <c r="D3" s="15"/>
    </row>
    <row r="4" ht="15.75">
      <c r="I4" s="200" t="s">
        <v>12</v>
      </c>
    </row>
    <row r="5" spans="7:9" ht="15.75">
      <c r="G5" s="4"/>
      <c r="I5" s="199" t="s">
        <v>13</v>
      </c>
    </row>
    <row r="6" spans="1:6" ht="13.5" thickBot="1">
      <c r="A6" s="19"/>
      <c r="B6" s="197">
        <v>43239</v>
      </c>
      <c r="C6" s="197"/>
      <c r="D6" s="19"/>
      <c r="E6" s="19"/>
      <c r="F6" s="202" t="s">
        <v>14</v>
      </c>
    </row>
    <row r="7" spans="1:15" ht="23.25" customHeight="1" thickTop="1">
      <c r="A7" s="318" t="s">
        <v>171</v>
      </c>
      <c r="B7" s="321" t="s">
        <v>101</v>
      </c>
      <c r="C7" s="321" t="s">
        <v>6</v>
      </c>
      <c r="D7" s="321" t="s">
        <v>2</v>
      </c>
      <c r="E7" s="318" t="s">
        <v>222</v>
      </c>
      <c r="F7" s="356" t="s">
        <v>173</v>
      </c>
      <c r="G7" s="340" t="s">
        <v>54</v>
      </c>
      <c r="H7" s="341"/>
      <c r="I7" s="351"/>
      <c r="J7" s="364" t="s">
        <v>174</v>
      </c>
      <c r="K7" s="305" t="s">
        <v>159</v>
      </c>
      <c r="L7" s="317" t="s">
        <v>160</v>
      </c>
      <c r="M7" s="317" t="s">
        <v>161</v>
      </c>
      <c r="N7" s="317" t="s">
        <v>176</v>
      </c>
      <c r="O7" s="317" t="s">
        <v>177</v>
      </c>
    </row>
    <row r="8" spans="1:15" ht="90.75" customHeight="1">
      <c r="A8" s="319"/>
      <c r="B8" s="322"/>
      <c r="C8" s="322"/>
      <c r="D8" s="322"/>
      <c r="E8" s="319"/>
      <c r="F8" s="357"/>
      <c r="G8" s="342"/>
      <c r="H8" s="343"/>
      <c r="I8" s="352"/>
      <c r="J8" s="311"/>
      <c r="K8" s="306"/>
      <c r="L8" s="313"/>
      <c r="M8" s="313"/>
      <c r="N8" s="313"/>
      <c r="O8" s="313"/>
    </row>
    <row r="9" spans="1:15" ht="13.5" thickBot="1">
      <c r="A9" s="320"/>
      <c r="B9" s="323"/>
      <c r="C9" s="323"/>
      <c r="D9" s="323"/>
      <c r="E9" s="320"/>
      <c r="F9" s="358"/>
      <c r="G9" s="227">
        <v>1</v>
      </c>
      <c r="H9" s="196">
        <v>2</v>
      </c>
      <c r="I9" s="228">
        <v>3</v>
      </c>
      <c r="J9" s="312"/>
      <c r="K9" s="307"/>
      <c r="L9" s="314"/>
      <c r="M9" s="314"/>
      <c r="N9" s="314"/>
      <c r="O9" s="314"/>
    </row>
    <row r="10" spans="1:15" ht="13.5" thickTop="1">
      <c r="A10" s="149">
        <v>2</v>
      </c>
      <c r="B10" s="184" t="s">
        <v>187</v>
      </c>
      <c r="C10" s="184" t="s">
        <v>185</v>
      </c>
      <c r="D10" s="184" t="s">
        <v>188</v>
      </c>
      <c r="E10" s="149">
        <v>0</v>
      </c>
      <c r="F10" s="114">
        <v>3</v>
      </c>
      <c r="G10" s="279">
        <v>75</v>
      </c>
      <c r="H10" s="186">
        <v>89</v>
      </c>
      <c r="I10" s="280">
        <v>95</v>
      </c>
      <c r="J10" s="288">
        <v>86.33333333333333</v>
      </c>
      <c r="K10" s="149">
        <v>1</v>
      </c>
      <c r="L10" s="149" t="s">
        <v>214</v>
      </c>
      <c r="M10" s="149">
        <v>86.33</v>
      </c>
      <c r="N10" s="149">
        <v>200</v>
      </c>
      <c r="O10" s="149">
        <v>1</v>
      </c>
    </row>
    <row r="11" spans="1:15" ht="12.75">
      <c r="A11" s="28">
        <v>3</v>
      </c>
      <c r="B11" s="94" t="s">
        <v>194</v>
      </c>
      <c r="C11" s="184" t="s">
        <v>192</v>
      </c>
      <c r="D11" s="94" t="s">
        <v>193</v>
      </c>
      <c r="E11" s="28">
        <v>0</v>
      </c>
      <c r="F11" s="69">
        <v>1</v>
      </c>
      <c r="G11" s="281">
        <v>66</v>
      </c>
      <c r="H11" s="31">
        <v>82</v>
      </c>
      <c r="I11" s="282">
        <v>78</v>
      </c>
      <c r="J11" s="288">
        <v>75.33333333333333</v>
      </c>
      <c r="K11" s="28">
        <v>2</v>
      </c>
      <c r="L11" s="28" t="s">
        <v>214</v>
      </c>
      <c r="M11" s="28">
        <v>75.33333333333333</v>
      </c>
      <c r="N11" s="28">
        <v>174</v>
      </c>
      <c r="O11" s="28">
        <v>3</v>
      </c>
    </row>
    <row r="12" spans="1:15" ht="12.75">
      <c r="A12" s="149">
        <v>4</v>
      </c>
      <c r="B12" s="94" t="s">
        <v>198</v>
      </c>
      <c r="C12" s="184" t="s">
        <v>196</v>
      </c>
      <c r="D12" s="94" t="s">
        <v>197</v>
      </c>
      <c r="E12" s="28">
        <v>0</v>
      </c>
      <c r="F12" s="69">
        <v>2</v>
      </c>
      <c r="G12" s="281">
        <v>54</v>
      </c>
      <c r="H12" s="31">
        <v>63</v>
      </c>
      <c r="I12" s="282">
        <v>84</v>
      </c>
      <c r="J12" s="288">
        <v>67</v>
      </c>
      <c r="K12" s="28">
        <v>3</v>
      </c>
      <c r="L12" s="28" t="s">
        <v>214</v>
      </c>
      <c r="M12" s="28">
        <v>67</v>
      </c>
      <c r="N12" s="28">
        <v>155</v>
      </c>
      <c r="O12" s="28" t="s">
        <v>221</v>
      </c>
    </row>
    <row r="13" spans="1:15" ht="12.75">
      <c r="A13" s="28">
        <v>5</v>
      </c>
      <c r="B13" s="94" t="s">
        <v>201</v>
      </c>
      <c r="C13" s="184" t="s">
        <v>192</v>
      </c>
      <c r="D13" s="94" t="s">
        <v>193</v>
      </c>
      <c r="E13" s="28">
        <v>0</v>
      </c>
      <c r="F13" s="69">
        <v>4</v>
      </c>
      <c r="G13" s="281">
        <v>72</v>
      </c>
      <c r="H13" s="31">
        <v>76</v>
      </c>
      <c r="I13" s="282">
        <v>0</v>
      </c>
      <c r="J13" s="288">
        <v>49.333333333333336</v>
      </c>
      <c r="K13" s="28">
        <v>4</v>
      </c>
      <c r="L13" s="28" t="s">
        <v>215</v>
      </c>
      <c r="M13" s="28"/>
      <c r="N13" s="28"/>
      <c r="O13" s="28" t="s">
        <v>219</v>
      </c>
    </row>
    <row r="14" spans="1:15" ht="12.75">
      <c r="A14" s="149">
        <v>1</v>
      </c>
      <c r="B14" s="94" t="s">
        <v>191</v>
      </c>
      <c r="C14" s="184" t="s">
        <v>185</v>
      </c>
      <c r="D14" s="94" t="s">
        <v>188</v>
      </c>
      <c r="E14" s="28">
        <v>0</v>
      </c>
      <c r="F14" s="69"/>
      <c r="G14" s="281">
        <v>0</v>
      </c>
      <c r="H14" s="31">
        <v>0</v>
      </c>
      <c r="I14" s="282">
        <v>0</v>
      </c>
      <c r="J14" s="288">
        <v>0</v>
      </c>
      <c r="K14" s="28"/>
      <c r="L14" s="28"/>
      <c r="M14" s="28">
        <v>0</v>
      </c>
      <c r="N14" s="28">
        <v>0</v>
      </c>
      <c r="O14" s="28" t="s">
        <v>219</v>
      </c>
    </row>
    <row r="15" spans="1:15" ht="12.75" hidden="1">
      <c r="A15" s="28">
        <v>6</v>
      </c>
      <c r="B15" s="94" t="s">
        <v>0</v>
      </c>
      <c r="C15" s="184" t="s">
        <v>0</v>
      </c>
      <c r="D15" s="94" t="s">
        <v>0</v>
      </c>
      <c r="E15" s="28" t="s">
        <v>0</v>
      </c>
      <c r="F15" s="69"/>
      <c r="G15" s="279">
        <v>0</v>
      </c>
      <c r="H15" s="186">
        <v>0</v>
      </c>
      <c r="I15" s="280">
        <v>0</v>
      </c>
      <c r="J15" s="288">
        <v>0</v>
      </c>
      <c r="K15" s="28"/>
      <c r="L15" s="28">
        <v>0</v>
      </c>
      <c r="M15" s="28">
        <v>0</v>
      </c>
      <c r="N15" s="28">
        <v>0</v>
      </c>
      <c r="O15" s="28" t="s">
        <v>219</v>
      </c>
    </row>
    <row r="16" spans="1:15" ht="12.75" hidden="1">
      <c r="A16" s="149">
        <v>7</v>
      </c>
      <c r="B16" s="94" t="s">
        <v>0</v>
      </c>
      <c r="C16" s="184" t="s">
        <v>0</v>
      </c>
      <c r="D16" s="94" t="s">
        <v>0</v>
      </c>
      <c r="E16" s="28" t="s">
        <v>0</v>
      </c>
      <c r="F16" s="69"/>
      <c r="G16" s="281">
        <v>0</v>
      </c>
      <c r="H16" s="31">
        <v>0</v>
      </c>
      <c r="I16" s="282">
        <v>0</v>
      </c>
      <c r="J16" s="288">
        <v>0</v>
      </c>
      <c r="K16" s="28"/>
      <c r="L16" s="28">
        <v>0</v>
      </c>
      <c r="M16" s="28">
        <v>0</v>
      </c>
      <c r="N16" s="28">
        <v>0</v>
      </c>
      <c r="O16" s="28" t="s">
        <v>219</v>
      </c>
    </row>
    <row r="17" spans="1:15" ht="12.75" hidden="1">
      <c r="A17" s="28">
        <v>8</v>
      </c>
      <c r="B17" s="94" t="s">
        <v>0</v>
      </c>
      <c r="C17" s="184" t="s">
        <v>0</v>
      </c>
      <c r="D17" s="94" t="s">
        <v>0</v>
      </c>
      <c r="E17" s="28" t="s">
        <v>0</v>
      </c>
      <c r="F17" s="69"/>
      <c r="G17" s="281">
        <v>0</v>
      </c>
      <c r="H17" s="31">
        <v>0</v>
      </c>
      <c r="I17" s="282">
        <v>0</v>
      </c>
      <c r="J17" s="288">
        <v>0</v>
      </c>
      <c r="K17" s="28"/>
      <c r="L17" s="28">
        <v>0</v>
      </c>
      <c r="M17" s="28">
        <v>0</v>
      </c>
      <c r="N17" s="28">
        <v>0</v>
      </c>
      <c r="O17" s="28" t="s">
        <v>219</v>
      </c>
    </row>
    <row r="18" spans="1:15" ht="12.75" hidden="1">
      <c r="A18" s="149">
        <v>9</v>
      </c>
      <c r="B18" s="94" t="s">
        <v>0</v>
      </c>
      <c r="C18" s="184" t="s">
        <v>0</v>
      </c>
      <c r="D18" s="94" t="s">
        <v>0</v>
      </c>
      <c r="E18" s="28" t="s">
        <v>0</v>
      </c>
      <c r="F18" s="69"/>
      <c r="G18" s="281">
        <v>0</v>
      </c>
      <c r="H18" s="31">
        <v>0</v>
      </c>
      <c r="I18" s="282">
        <v>0</v>
      </c>
      <c r="J18" s="288">
        <v>0</v>
      </c>
      <c r="K18" s="28"/>
      <c r="L18" s="28">
        <v>0</v>
      </c>
      <c r="M18" s="28">
        <v>0</v>
      </c>
      <c r="N18" s="28">
        <v>0</v>
      </c>
      <c r="O18" s="28" t="s">
        <v>219</v>
      </c>
    </row>
    <row r="19" spans="1:15" ht="12.75" hidden="1">
      <c r="A19" s="28">
        <v>10</v>
      </c>
      <c r="B19" s="277" t="s">
        <v>0</v>
      </c>
      <c r="C19" s="184" t="s">
        <v>0</v>
      </c>
      <c r="D19" s="277" t="s">
        <v>0</v>
      </c>
      <c r="E19" s="178" t="s">
        <v>0</v>
      </c>
      <c r="F19" s="278"/>
      <c r="G19" s="281">
        <v>0</v>
      </c>
      <c r="H19" s="31">
        <v>0</v>
      </c>
      <c r="I19" s="282">
        <v>0</v>
      </c>
      <c r="J19" s="288">
        <v>0</v>
      </c>
      <c r="K19" s="178"/>
      <c r="L19" s="178">
        <v>0</v>
      </c>
      <c r="M19" s="178">
        <v>0</v>
      </c>
      <c r="N19" s="178">
        <v>0</v>
      </c>
      <c r="O19" s="178" t="s">
        <v>219</v>
      </c>
    </row>
    <row r="20" spans="1:15" ht="12.75" hidden="1">
      <c r="A20" s="149">
        <v>11</v>
      </c>
      <c r="B20" s="277" t="s">
        <v>0</v>
      </c>
      <c r="C20" s="184" t="s">
        <v>0</v>
      </c>
      <c r="D20" s="277" t="s">
        <v>0</v>
      </c>
      <c r="E20" s="178" t="s">
        <v>0</v>
      </c>
      <c r="F20" s="278"/>
      <c r="G20" s="283">
        <v>0</v>
      </c>
      <c r="H20" s="284">
        <v>0</v>
      </c>
      <c r="I20" s="285">
        <v>0</v>
      </c>
      <c r="J20" s="288">
        <v>0</v>
      </c>
      <c r="K20" s="178"/>
      <c r="L20" s="178">
        <v>0</v>
      </c>
      <c r="M20" s="178">
        <v>0</v>
      </c>
      <c r="N20" s="178">
        <v>0</v>
      </c>
      <c r="O20" s="178" t="s">
        <v>219</v>
      </c>
    </row>
    <row r="21" spans="1:15" ht="12.75" hidden="1">
      <c r="A21" s="28">
        <v>12</v>
      </c>
      <c r="B21" s="277" t="s">
        <v>0</v>
      </c>
      <c r="C21" s="184" t="s">
        <v>0</v>
      </c>
      <c r="D21" s="277" t="s">
        <v>0</v>
      </c>
      <c r="E21" s="178" t="s">
        <v>0</v>
      </c>
      <c r="F21" s="278"/>
      <c r="G21" s="283">
        <v>0</v>
      </c>
      <c r="H21" s="284">
        <v>0</v>
      </c>
      <c r="I21" s="285">
        <v>0</v>
      </c>
      <c r="J21" s="288">
        <v>0</v>
      </c>
      <c r="K21" s="178"/>
      <c r="L21" s="178">
        <v>0</v>
      </c>
      <c r="M21" s="178">
        <v>0</v>
      </c>
      <c r="N21" s="178">
        <v>0</v>
      </c>
      <c r="O21" s="178" t="s">
        <v>219</v>
      </c>
    </row>
    <row r="22" spans="1:15" ht="12.75" hidden="1">
      <c r="A22" s="149">
        <v>13</v>
      </c>
      <c r="B22" s="277" t="s">
        <v>0</v>
      </c>
      <c r="C22" s="184" t="s">
        <v>0</v>
      </c>
      <c r="D22" s="277" t="s">
        <v>0</v>
      </c>
      <c r="E22" s="178" t="s">
        <v>0</v>
      </c>
      <c r="F22" s="278"/>
      <c r="G22" s="283">
        <v>0</v>
      </c>
      <c r="H22" s="284">
        <v>0</v>
      </c>
      <c r="I22" s="285">
        <v>0</v>
      </c>
      <c r="J22" s="288">
        <v>0</v>
      </c>
      <c r="K22" s="178"/>
      <c r="L22" s="178">
        <v>0</v>
      </c>
      <c r="M22" s="178">
        <v>0</v>
      </c>
      <c r="N22" s="178">
        <v>0</v>
      </c>
      <c r="O22" s="178" t="s">
        <v>219</v>
      </c>
    </row>
    <row r="23" spans="1:15" ht="12.75" hidden="1">
      <c r="A23" s="28">
        <v>14</v>
      </c>
      <c r="B23" s="277" t="s">
        <v>0</v>
      </c>
      <c r="C23" s="184" t="s">
        <v>0</v>
      </c>
      <c r="D23" s="277" t="s">
        <v>0</v>
      </c>
      <c r="E23" s="178" t="s">
        <v>0</v>
      </c>
      <c r="F23" s="278"/>
      <c r="G23" s="283">
        <v>0</v>
      </c>
      <c r="H23" s="284">
        <v>0</v>
      </c>
      <c r="I23" s="285">
        <v>0</v>
      </c>
      <c r="J23" s="288">
        <v>0</v>
      </c>
      <c r="K23" s="178"/>
      <c r="L23" s="178">
        <v>0</v>
      </c>
      <c r="M23" s="178">
        <v>0</v>
      </c>
      <c r="N23" s="178">
        <v>0</v>
      </c>
      <c r="O23" s="178" t="s">
        <v>219</v>
      </c>
    </row>
    <row r="24" spans="1:15" ht="13.5" hidden="1" thickBot="1">
      <c r="A24" s="84">
        <v>15</v>
      </c>
      <c r="B24" s="95" t="s">
        <v>0</v>
      </c>
      <c r="C24" s="184" t="s">
        <v>0</v>
      </c>
      <c r="D24" s="95" t="s">
        <v>0</v>
      </c>
      <c r="E24" s="84" t="s">
        <v>0</v>
      </c>
      <c r="F24" s="158"/>
      <c r="G24" s="286">
        <v>0</v>
      </c>
      <c r="H24" s="101">
        <v>0</v>
      </c>
      <c r="I24" s="287">
        <v>0</v>
      </c>
      <c r="J24" s="286">
        <v>0</v>
      </c>
      <c r="K24" s="84"/>
      <c r="L24" s="84">
        <v>0</v>
      </c>
      <c r="M24" s="84">
        <v>0</v>
      </c>
      <c r="N24" s="84">
        <v>0</v>
      </c>
      <c r="O24" s="84" t="s">
        <v>219</v>
      </c>
    </row>
    <row r="25" ht="13.5" hidden="1" thickTop="1"/>
    <row r="26" spans="4:9" ht="12.75" hidden="1">
      <c r="D26" t="s">
        <v>35</v>
      </c>
      <c r="I26" t="s">
        <v>36</v>
      </c>
    </row>
    <row r="27" ht="12.75" hidden="1"/>
    <row r="28" ht="12.75" hidden="1"/>
  </sheetData>
  <sheetProtection password="CC59" sheet="1" objects="1" scenarios="1" selectLockedCells="1" selectUnlockedCells="1"/>
  <mergeCells count="13">
    <mergeCell ref="O7:O9"/>
    <mergeCell ref="G7:I8"/>
    <mergeCell ref="J7:J9"/>
    <mergeCell ref="K7:K9"/>
    <mergeCell ref="L7:L9"/>
    <mergeCell ref="M7:M9"/>
    <mergeCell ref="N7:N9"/>
    <mergeCell ref="A7:A9"/>
    <mergeCell ref="B7:B9"/>
    <mergeCell ref="C7:C9"/>
    <mergeCell ref="D7:D9"/>
    <mergeCell ref="E7:E9"/>
    <mergeCell ref="F7:F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DH79"/>
  <sheetViews>
    <sheetView showGridLines="0" zoomScale="90" zoomScaleNormal="90" zoomScalePageLayoutView="0" workbookViewId="0" topLeftCell="A1">
      <selection activeCell="E18" sqref="E18"/>
    </sheetView>
  </sheetViews>
  <sheetFormatPr defaultColWidth="9.00390625" defaultRowHeight="12.75"/>
  <cols>
    <col min="1" max="1" width="13.875" style="0" customWidth="1"/>
    <col min="2" max="2" width="3.625" style="0" customWidth="1"/>
    <col min="3" max="3" width="4.25390625" style="0" customWidth="1"/>
    <col min="4" max="4" width="6.375" style="0" customWidth="1"/>
    <col min="5" max="34" width="5.75390625" style="0" customWidth="1"/>
  </cols>
  <sheetData>
    <row r="1" spans="2:112" ht="15.75">
      <c r="B1" s="1"/>
      <c r="N1" s="200" t="s">
        <v>170</v>
      </c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  <c r="BQ1" s="24"/>
      <c r="BR1" s="24"/>
      <c r="BS1" s="24"/>
      <c r="BT1" s="24"/>
      <c r="BU1" s="24"/>
      <c r="BV1" s="24"/>
      <c r="BW1" s="24"/>
      <c r="BX1" s="24"/>
      <c r="BY1" s="24"/>
      <c r="BZ1" s="24"/>
      <c r="CA1" s="24"/>
      <c r="CB1" s="24"/>
      <c r="CC1" s="24"/>
      <c r="CD1" s="24"/>
      <c r="CE1" s="24"/>
      <c r="CF1" s="24"/>
      <c r="CG1" s="24"/>
      <c r="CH1" s="24"/>
      <c r="CI1" s="24"/>
      <c r="CJ1" s="24"/>
      <c r="CK1" s="24"/>
      <c r="CL1" s="24"/>
      <c r="CM1" s="24"/>
      <c r="CN1" s="24"/>
      <c r="CO1" s="24"/>
      <c r="CP1" s="24"/>
      <c r="CQ1" s="24"/>
      <c r="CR1" s="24"/>
      <c r="CS1" s="24"/>
      <c r="CT1" s="24"/>
      <c r="CU1" s="24"/>
      <c r="CV1" s="24"/>
      <c r="CW1" s="24"/>
      <c r="CX1" s="24"/>
      <c r="CY1" s="24"/>
      <c r="CZ1" s="24"/>
      <c r="DA1" s="24"/>
      <c r="DB1" s="24"/>
      <c r="DC1" s="24"/>
      <c r="DD1" s="24"/>
      <c r="DE1" s="24"/>
      <c r="DF1" s="24"/>
      <c r="DG1" s="24"/>
      <c r="DH1" s="24"/>
    </row>
    <row r="2" spans="14:112" ht="15.75">
      <c r="N2" s="1" t="s">
        <v>11</v>
      </c>
      <c r="R2" s="2" t="e">
        <f>#REF!</f>
        <v>#REF!</v>
      </c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24"/>
      <c r="CX2" s="24"/>
      <c r="CY2" s="24"/>
      <c r="CZ2" s="24"/>
      <c r="DA2" s="24"/>
      <c r="DB2" s="24"/>
      <c r="DC2" s="24"/>
      <c r="DD2" s="24"/>
      <c r="DE2" s="24"/>
      <c r="DF2" s="24"/>
      <c r="DG2" s="24"/>
      <c r="DH2" s="24"/>
    </row>
    <row r="3" spans="1:112" ht="12.75">
      <c r="A3" s="198"/>
      <c r="B3" s="198"/>
      <c r="C3" s="15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24"/>
      <c r="CS3" s="24"/>
      <c r="CT3" s="24"/>
      <c r="CU3" s="24"/>
      <c r="CV3" s="24"/>
      <c r="CW3" s="24"/>
      <c r="CX3" s="24"/>
      <c r="CY3" s="24"/>
      <c r="CZ3" s="24"/>
      <c r="DA3" s="24"/>
      <c r="DB3" s="24"/>
      <c r="DC3" s="24"/>
      <c r="DD3" s="24"/>
      <c r="DE3" s="24"/>
      <c r="DF3" s="24"/>
      <c r="DG3" s="24"/>
      <c r="DH3" s="24"/>
    </row>
    <row r="4" spans="8:112" ht="15.75">
      <c r="H4" s="2"/>
      <c r="N4" s="200" t="str">
        <f>ЕК600!U4</f>
        <v>Лично-командное Первенство Тверской области по судомодельному </v>
      </c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</row>
    <row r="5" spans="11:112" ht="15.75">
      <c r="K5" s="4"/>
      <c r="N5" s="199" t="str">
        <f>ЕК600!U5</f>
        <v>спорту среди школьников.</v>
      </c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</row>
    <row r="6" spans="24:112" ht="12.75">
      <c r="X6" s="5"/>
      <c r="Y6" s="5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4"/>
      <c r="DD6" s="24"/>
      <c r="DE6" s="24"/>
      <c r="DF6" s="24"/>
      <c r="DG6" s="24"/>
      <c r="DH6" s="24"/>
    </row>
    <row r="7" spans="1:112" ht="13.5" thickBot="1">
      <c r="A7" s="197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  <c r="CY7" s="24"/>
      <c r="CZ7" s="24"/>
      <c r="DA7" s="24"/>
      <c r="DB7" s="24"/>
      <c r="DC7" s="24"/>
      <c r="DD7" s="24"/>
      <c r="DE7" s="24"/>
      <c r="DF7" s="24"/>
      <c r="DG7" s="24"/>
      <c r="DH7" s="24"/>
    </row>
    <row r="8" spans="1:112" ht="13.5" thickTop="1">
      <c r="A8" s="33" t="s">
        <v>44</v>
      </c>
      <c r="B8" s="96"/>
      <c r="C8" s="96"/>
      <c r="D8" s="96"/>
      <c r="E8" s="79"/>
      <c r="F8" s="153">
        <v>1</v>
      </c>
      <c r="G8" s="81"/>
      <c r="H8" s="116"/>
      <c r="I8" s="78">
        <v>2</v>
      </c>
      <c r="J8" s="78"/>
      <c r="K8" s="79"/>
      <c r="L8" s="38">
        <v>3</v>
      </c>
      <c r="M8" s="81"/>
      <c r="N8" s="116"/>
      <c r="O8" s="78">
        <v>4</v>
      </c>
      <c r="P8" s="78"/>
      <c r="Q8" s="79"/>
      <c r="R8" s="38">
        <v>5</v>
      </c>
      <c r="S8" s="81"/>
      <c r="T8" s="116"/>
      <c r="U8" s="78">
        <v>6</v>
      </c>
      <c r="V8" s="78"/>
      <c r="W8" s="79"/>
      <c r="X8" s="38">
        <v>7</v>
      </c>
      <c r="Y8" s="81"/>
      <c r="Z8" s="116"/>
      <c r="AA8" s="78">
        <v>8</v>
      </c>
      <c r="AB8" s="153"/>
      <c r="AC8" s="113"/>
      <c r="AD8" s="78">
        <v>9</v>
      </c>
      <c r="AE8" s="121"/>
      <c r="AF8" s="113"/>
      <c r="AG8" s="78">
        <v>10</v>
      </c>
      <c r="AH8" s="121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4"/>
      <c r="DB8" s="24"/>
      <c r="DC8" s="24"/>
      <c r="DD8" s="24"/>
      <c r="DE8" s="24"/>
      <c r="DF8" s="24"/>
      <c r="DG8" s="24"/>
      <c r="DH8" s="24"/>
    </row>
    <row r="9" spans="1:112" ht="15">
      <c r="A9" s="33" t="s">
        <v>45</v>
      </c>
      <c r="B9" s="96"/>
      <c r="C9" s="96"/>
      <c r="D9" s="96"/>
      <c r="E9" s="152"/>
      <c r="F9" s="155" t="str">
        <f>IF(ISERROR(VLOOKUP(F8,#REF!,3,FALSE))=TRUE," ",VLOOKUP(F8,#REF!,3,FALSE))</f>
        <v> </v>
      </c>
      <c r="G9" s="121"/>
      <c r="H9" s="114"/>
      <c r="I9" s="155" t="str">
        <f>IF(ISERROR(VLOOKUP(I8,#REF!,3,FALSE))=TRUE," ",VLOOKUP(I8,#REF!,3,FALSE))</f>
        <v> </v>
      </c>
      <c r="J9" s="78"/>
      <c r="K9" s="113"/>
      <c r="L9" s="155" t="str">
        <f>IF(ISERROR(VLOOKUP(L8,#REF!,3,FALSE))=TRUE," ",VLOOKUP(L8,#REF!,3,FALSE))</f>
        <v> </v>
      </c>
      <c r="M9" s="121"/>
      <c r="N9" s="123"/>
      <c r="O9" s="155" t="str">
        <f>IF(ISERROR(VLOOKUP(O8,#REF!,3,FALSE))=TRUE," ",VLOOKUP(O8,#REF!,3,FALSE))</f>
        <v> </v>
      </c>
      <c r="P9" s="78"/>
      <c r="Q9" s="113"/>
      <c r="R9" s="155" t="str">
        <f>IF(ISERROR(VLOOKUP(R8,#REF!,3,FALSE))=TRUE," ",VLOOKUP(R8,#REF!,3,FALSE))</f>
        <v> </v>
      </c>
      <c r="S9" s="121"/>
      <c r="T9" s="114"/>
      <c r="U9" s="155" t="str">
        <f>IF(ISERROR(VLOOKUP(U8,#REF!,3,FALSE))=TRUE," ",VLOOKUP(U8,#REF!,3,FALSE))</f>
        <v> </v>
      </c>
      <c r="V9" s="78"/>
      <c r="W9" s="113"/>
      <c r="X9" s="155" t="str">
        <f>IF(ISERROR(VLOOKUP(X8,#REF!,3,FALSE))=TRUE," ",VLOOKUP(X8,#REF!,3,FALSE))</f>
        <v> </v>
      </c>
      <c r="Y9" s="121"/>
      <c r="Z9" s="114"/>
      <c r="AA9" s="155" t="str">
        <f>IF(ISERROR(VLOOKUP(AA8,#REF!,3,FALSE))=TRUE," ",VLOOKUP(AA8,#REF!,3,FALSE))</f>
        <v> </v>
      </c>
      <c r="AB9" s="78"/>
      <c r="AC9" s="113"/>
      <c r="AD9" s="155" t="str">
        <f>IF(ISERROR(VLOOKUP(AD8,#REF!,3,FALSE))=TRUE," ",VLOOKUP(AD8,#REF!,3,FALSE))</f>
        <v> </v>
      </c>
      <c r="AE9" s="121"/>
      <c r="AF9" s="113"/>
      <c r="AG9" s="155" t="str">
        <f>IF(ISERROR(VLOOKUP(AG8,#REF!,3,FALSE))=TRUE," ",VLOOKUP(AG8,#REF!,3,FALSE))</f>
        <v> </v>
      </c>
      <c r="AH9" s="121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  <c r="DD9" s="24"/>
      <c r="DE9" s="24"/>
      <c r="DF9" s="24"/>
      <c r="DG9" s="24"/>
      <c r="DH9" s="24"/>
    </row>
    <row r="10" spans="1:112" ht="15">
      <c r="A10" s="33" t="s">
        <v>46</v>
      </c>
      <c r="B10" s="96"/>
      <c r="C10" s="96"/>
      <c r="D10" s="96"/>
      <c r="E10" s="113"/>
      <c r="F10" s="154" t="str">
        <f>IF(ISERROR(VLOOKUP(F9,#REF!,2,FALSE))=TRUE," ",VLOOKUP(F9,#REF!,2,FALSE))</f>
        <v> </v>
      </c>
      <c r="G10" s="121"/>
      <c r="H10" s="114"/>
      <c r="I10" s="154" t="str">
        <f>IF(ISERROR(VLOOKUP(I9,#REF!,2,FALSE))=TRUE," ",VLOOKUP(I9,#REF!,2,FALSE))</f>
        <v> </v>
      </c>
      <c r="J10" s="78"/>
      <c r="K10" s="113"/>
      <c r="L10" s="154" t="str">
        <f>IF(ISERROR(VLOOKUP(L9,#REF!,2,FALSE))=TRUE," ",VLOOKUP(L9,#REF!,2,FALSE))</f>
        <v> </v>
      </c>
      <c r="M10" s="121"/>
      <c r="N10" s="114"/>
      <c r="O10" s="154" t="str">
        <f>IF(ISERROR(VLOOKUP(O9,#REF!,2,FALSE))=TRUE," ",VLOOKUP(O9,#REF!,2,FALSE))</f>
        <v> </v>
      </c>
      <c r="P10" s="78"/>
      <c r="Q10" s="113"/>
      <c r="R10" s="154" t="str">
        <f>IF(ISERROR(VLOOKUP(R9,#REF!,2,FALSE))=TRUE," ",VLOOKUP(R9,#REF!,2,FALSE))</f>
        <v> </v>
      </c>
      <c r="S10" s="121"/>
      <c r="T10" s="114"/>
      <c r="U10" s="154" t="str">
        <f>IF(ISERROR(VLOOKUP(U9,#REF!,2,FALSE))=TRUE," ",VLOOKUP(U9,#REF!,2,FALSE))</f>
        <v> </v>
      </c>
      <c r="V10" s="78"/>
      <c r="W10" s="113"/>
      <c r="X10" s="154" t="str">
        <f>IF(ISERROR(VLOOKUP(X9,#REF!,2,FALSE))=TRUE," ",VLOOKUP(X9,#REF!,2,FALSE))</f>
        <v> </v>
      </c>
      <c r="Y10" s="121"/>
      <c r="Z10" s="114"/>
      <c r="AA10" s="154" t="str">
        <f>IF(ISERROR(VLOOKUP(AA9,#REF!,2,FALSE))=TRUE," ",VLOOKUP(AA9,#REF!,2,FALSE))</f>
        <v> </v>
      </c>
      <c r="AB10" s="78"/>
      <c r="AC10" s="113"/>
      <c r="AD10" s="154" t="str">
        <f>IF(ISERROR(VLOOKUP(AD9,#REF!,2,FALSE))=TRUE," ",VLOOKUP(AD9,#REF!,2,FALSE))</f>
        <v> </v>
      </c>
      <c r="AE10" s="121"/>
      <c r="AF10" s="113"/>
      <c r="AG10" s="154" t="str">
        <f>IF(ISERROR(VLOOKUP(AG9,#REF!,2,FALSE))=TRUE," ",VLOOKUP(AG9,#REF!,2,FALSE))</f>
        <v> </v>
      </c>
      <c r="AH10" s="121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</row>
    <row r="11" spans="1:112" ht="12.75">
      <c r="A11" s="33" t="s">
        <v>47</v>
      </c>
      <c r="B11" s="96"/>
      <c r="C11" s="96"/>
      <c r="D11" s="96"/>
      <c r="E11" s="113"/>
      <c r="F11" s="78" t="str">
        <f>IF(ISERROR(VLOOKUP(F9,#REF!,3,FALSE))=TRUE," ",IF(VLOOKUP(F9,#REF!,3,FALSE)=0,"б/р",VLOOKUP(F9,#REF!,3,FALSE)))</f>
        <v> </v>
      </c>
      <c r="G11" s="121"/>
      <c r="H11" s="114"/>
      <c r="I11" s="78" t="str">
        <f>IF(ISERROR(VLOOKUP(I9,#REF!,3,FALSE))=TRUE," ",IF(VLOOKUP(I9,#REF!,3,FALSE)=0,"б/р",VLOOKUP(I9,#REF!,3,FALSE)))</f>
        <v> </v>
      </c>
      <c r="J11" s="78"/>
      <c r="K11" s="113"/>
      <c r="L11" s="78" t="str">
        <f>IF(ISERROR(VLOOKUP(L9,#REF!,3,FALSE))=TRUE," ",IF(VLOOKUP(L9,#REF!,3,FALSE)=0,"б/р",VLOOKUP(L9,#REF!,3,FALSE)))</f>
        <v> </v>
      </c>
      <c r="M11" s="121"/>
      <c r="N11" s="114"/>
      <c r="O11" s="78" t="str">
        <f>IF(ISERROR(VLOOKUP(O9,#REF!,3,FALSE))=TRUE," ",IF(VLOOKUP(O9,#REF!,3,FALSE)=0,"б/р",VLOOKUP(O9,#REF!,3,FALSE)))</f>
        <v> </v>
      </c>
      <c r="P11" s="78"/>
      <c r="Q11" s="113"/>
      <c r="R11" s="78" t="str">
        <f>IF(ISERROR(VLOOKUP(R9,#REF!,3,FALSE))=TRUE," ",IF(VLOOKUP(R9,#REF!,3,FALSE)=0,"б/р",VLOOKUP(R9,#REF!,3,FALSE)))</f>
        <v> </v>
      </c>
      <c r="S11" s="121"/>
      <c r="T11" s="114"/>
      <c r="U11" s="78" t="str">
        <f>IF(ISERROR(VLOOKUP(U9,#REF!,3,FALSE))=TRUE," ",IF(VLOOKUP(U9,#REF!,3,FALSE)=0,"б/р",VLOOKUP(U9,#REF!,3,FALSE)))</f>
        <v> </v>
      </c>
      <c r="V11" s="78"/>
      <c r="W11" s="113"/>
      <c r="X11" s="78" t="str">
        <f>IF(ISERROR(VLOOKUP(X9,#REF!,3,FALSE))=TRUE," ",IF(VLOOKUP(X9,#REF!,3,FALSE)=0,"б/р",VLOOKUP(X9,#REF!,3,FALSE)))</f>
        <v> </v>
      </c>
      <c r="Y11" s="121"/>
      <c r="Z11" s="114"/>
      <c r="AA11" s="78" t="str">
        <f>IF(ISERROR(VLOOKUP(AA9,#REF!,3,FALSE))=TRUE," ",IF(VLOOKUP(AA9,#REF!,3,FALSE)=0,"б/р",VLOOKUP(AA9,#REF!,3,FALSE)))</f>
        <v> </v>
      </c>
      <c r="AB11" s="78"/>
      <c r="AC11" s="113"/>
      <c r="AD11" s="78" t="str">
        <f>IF(ISERROR(VLOOKUP(AD9,#REF!,3,FALSE))=TRUE," ",IF(VLOOKUP(AD9,#REF!,3,FALSE)=0,"б/р",VLOOKUP(AD9,#REF!,3,FALSE)))</f>
        <v> </v>
      </c>
      <c r="AE11" s="121"/>
      <c r="AF11" s="113"/>
      <c r="AG11" s="78" t="str">
        <f>IF(ISERROR(VLOOKUP(AG9,#REF!,3,FALSE))=TRUE," ",IF(VLOOKUP(AG9,#REF!,3,FALSE)=0,"б/р",VLOOKUP(AG9,#REF!,3,FALSE)))</f>
        <v> </v>
      </c>
      <c r="AH11" s="121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4"/>
      <c r="DB11" s="24"/>
      <c r="DC11" s="24"/>
      <c r="DD11" s="24"/>
      <c r="DE11" s="24"/>
      <c r="DF11" s="24"/>
      <c r="DG11" s="24"/>
      <c r="DH11" s="24"/>
    </row>
    <row r="12" spans="1:112" ht="12.75" hidden="1">
      <c r="A12" s="33" t="s">
        <v>48</v>
      </c>
      <c r="B12" s="96"/>
      <c r="C12" s="96"/>
      <c r="D12" s="96"/>
      <c r="E12" s="113"/>
      <c r="F12" s="124"/>
      <c r="G12" s="121"/>
      <c r="H12" s="114"/>
      <c r="I12" s="124"/>
      <c r="J12" s="78"/>
      <c r="K12" s="113"/>
      <c r="L12" s="124"/>
      <c r="M12" s="121"/>
      <c r="N12" s="114"/>
      <c r="O12" s="124"/>
      <c r="P12" s="78"/>
      <c r="Q12" s="113"/>
      <c r="R12" s="124"/>
      <c r="S12" s="121"/>
      <c r="T12" s="114"/>
      <c r="U12" s="124"/>
      <c r="V12" s="78"/>
      <c r="W12" s="113"/>
      <c r="X12" s="124"/>
      <c r="Y12" s="121"/>
      <c r="Z12" s="114"/>
      <c r="AA12" s="124"/>
      <c r="AB12" s="78"/>
      <c r="AC12" s="113"/>
      <c r="AD12" s="124"/>
      <c r="AE12" s="121"/>
      <c r="AF12" s="113"/>
      <c r="AG12" s="124"/>
      <c r="AH12" s="121"/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2"/>
      <c r="BF12" s="62"/>
      <c r="BG12" s="62"/>
      <c r="BH12" s="62"/>
      <c r="BI12" s="62"/>
      <c r="BJ12" s="62"/>
      <c r="BK12" s="62"/>
      <c r="BL12" s="62"/>
      <c r="BM12" s="62"/>
      <c r="BN12" s="62"/>
      <c r="BO12" s="62"/>
      <c r="BP12" s="62"/>
      <c r="BQ12" s="62"/>
      <c r="BR12" s="62"/>
      <c r="BS12" s="62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4"/>
      <c r="DD12" s="24"/>
      <c r="DE12" s="24"/>
      <c r="DF12" s="24"/>
      <c r="DG12" s="24"/>
      <c r="DH12" s="24"/>
    </row>
    <row r="13" spans="1:112" ht="12.75">
      <c r="A13" s="33" t="s">
        <v>49</v>
      </c>
      <c r="B13" s="96"/>
      <c r="C13" s="96"/>
      <c r="D13" s="96"/>
      <c r="E13" s="125">
        <f>IF(ISERROR(VLOOKUP(F9,#REF!,4,FALSE))=TRUE,0,VLOOKUP(F9,#REF!,4,FALSE))</f>
        <v>0</v>
      </c>
      <c r="F13" s="126" t="s">
        <v>50</v>
      </c>
      <c r="G13" s="127">
        <f>IF(ISERROR(VLOOKUP(F9,#REF!,5,FALSE))=TRUE,0,VLOOKUP(F9,#REF!,5,FALSE))</f>
        <v>0</v>
      </c>
      <c r="H13" s="125">
        <f>IF(ISERROR(VLOOKUP(I9,#REF!,4,FALSE))=TRUE,0,VLOOKUP(I9,#REF!,4,FALSE))</f>
        <v>0</v>
      </c>
      <c r="I13" s="126" t="s">
        <v>50</v>
      </c>
      <c r="J13" s="127">
        <f>IF(ISERROR(VLOOKUP(I9,#REF!,5,FALSE))=TRUE,0,VLOOKUP(I9,#REF!,5,FALSE))</f>
        <v>0</v>
      </c>
      <c r="K13" s="125">
        <f>IF(ISERROR(VLOOKUP(L9,#REF!,4,FALSE))=TRUE,0,VLOOKUP(L9,#REF!,4,FALSE))</f>
        <v>0</v>
      </c>
      <c r="L13" s="126" t="s">
        <v>50</v>
      </c>
      <c r="M13" s="127">
        <f>IF(ISERROR(VLOOKUP(L9,#REF!,5,FALSE))=TRUE,0,VLOOKUP(L9,#REF!,5,FALSE))</f>
        <v>0</v>
      </c>
      <c r="N13" s="125">
        <f>IF(ISERROR(VLOOKUP(O9,#REF!,4,FALSE))=TRUE,0,VLOOKUP(O9,#REF!,4,FALSE))</f>
        <v>0</v>
      </c>
      <c r="O13" s="126" t="s">
        <v>50</v>
      </c>
      <c r="P13" s="127">
        <f>IF(ISERROR(VLOOKUP(O9,#REF!,5,FALSE))=TRUE,0,VLOOKUP(O9,#REF!,5,FALSE))</f>
        <v>0</v>
      </c>
      <c r="Q13" s="125">
        <f>IF(ISERROR(VLOOKUP(R9,#REF!,4,FALSE))=TRUE,0,VLOOKUP(R9,#REF!,4,FALSE))</f>
        <v>0</v>
      </c>
      <c r="R13" s="126" t="s">
        <v>50</v>
      </c>
      <c r="S13" s="127">
        <f>IF(ISERROR(VLOOKUP(R9,#REF!,5,FALSE))=TRUE,0,VLOOKUP(R9,#REF!,5,FALSE))</f>
        <v>0</v>
      </c>
      <c r="T13" s="125">
        <f>IF(ISERROR(VLOOKUP(U9,#REF!,4,FALSE))=TRUE,0,VLOOKUP(U9,#REF!,4,FALSE))</f>
        <v>0</v>
      </c>
      <c r="U13" s="126" t="s">
        <v>50</v>
      </c>
      <c r="V13" s="127">
        <f>IF(ISERROR(VLOOKUP(U9,#REF!,5,FALSE))=TRUE,0,VLOOKUP(U9,#REF!,5,FALSE))</f>
        <v>0</v>
      </c>
      <c r="W13" s="125">
        <f>IF(ISERROR(VLOOKUP(X9,#REF!,4,FALSE))=TRUE,0,VLOOKUP(X9,#REF!,4,FALSE))</f>
        <v>0</v>
      </c>
      <c r="X13" s="126" t="s">
        <v>50</v>
      </c>
      <c r="Y13" s="127">
        <f>IF(ISERROR(VLOOKUP(X9,#REF!,5,FALSE))=TRUE,0,VLOOKUP(X9,#REF!,5,FALSE))</f>
        <v>0</v>
      </c>
      <c r="Z13" s="125">
        <f>IF(ISERROR(VLOOKUP(AA9,#REF!,4,FALSE))=TRUE,0,VLOOKUP(AA9,#REF!,4,FALSE))</f>
        <v>0</v>
      </c>
      <c r="AA13" s="126" t="s">
        <v>50</v>
      </c>
      <c r="AB13" s="231">
        <f>IF(ISERROR(VLOOKUP(AA9,#REF!,5,FALSE))=TRUE,0,VLOOKUP(AA9,#REF!,5,FALSE))</f>
        <v>0</v>
      </c>
      <c r="AC13" s="125">
        <f>IF(ISERROR(VLOOKUP(AD9,#REF!,4,FALSE))=TRUE,0,VLOOKUP(AD9,#REF!,4,FALSE))</f>
        <v>0</v>
      </c>
      <c r="AD13" s="126" t="s">
        <v>50</v>
      </c>
      <c r="AE13" s="127">
        <f>IF(ISERROR(VLOOKUP(AD9,#REF!,5,FALSE))=TRUE,0,VLOOKUP(AD9,#REF!,5,FALSE))</f>
        <v>0</v>
      </c>
      <c r="AF13" s="125">
        <f>IF(ISERROR(VLOOKUP(AG9,#REF!,4,FALSE))=TRUE,0,VLOOKUP(AG9,#REF!,4,FALSE))</f>
        <v>0</v>
      </c>
      <c r="AG13" s="126" t="s">
        <v>50</v>
      </c>
      <c r="AH13" s="127">
        <f>IF(ISERROR(VLOOKUP(AG9,#REF!,5,FALSE))=TRUE,0,VLOOKUP(AG9,#REF!,5,FALSE))</f>
        <v>0</v>
      </c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  <c r="DE13" s="24"/>
      <c r="DF13" s="24"/>
      <c r="DG13" s="24"/>
      <c r="DH13" s="24"/>
    </row>
    <row r="14" spans="1:112" ht="12.75">
      <c r="A14" s="33" t="s">
        <v>51</v>
      </c>
      <c r="B14" s="96"/>
      <c r="C14" s="96"/>
      <c r="D14" s="96"/>
      <c r="E14" s="180">
        <f>SUM(E13+200)</f>
        <v>200</v>
      </c>
      <c r="F14" s="181" t="s">
        <v>50</v>
      </c>
      <c r="G14" s="182" t="e">
        <f>LOOKUP(G13,#REF!,#REF!)</f>
        <v>#REF!</v>
      </c>
      <c r="H14" s="180">
        <f>SUM(H13+200)</f>
        <v>200</v>
      </c>
      <c r="I14" s="181" t="s">
        <v>50</v>
      </c>
      <c r="J14" s="182" t="e">
        <f>LOOKUP(J13,#REF!,#REF!)</f>
        <v>#REF!</v>
      </c>
      <c r="K14" s="180">
        <f>SUM(K13+200)</f>
        <v>200</v>
      </c>
      <c r="L14" s="181" t="s">
        <v>50</v>
      </c>
      <c r="M14" s="182" t="e">
        <f>LOOKUP(M13,#REF!,#REF!)</f>
        <v>#REF!</v>
      </c>
      <c r="N14" s="180">
        <f>SUM(N13+200)</f>
        <v>200</v>
      </c>
      <c r="O14" s="181" t="s">
        <v>50</v>
      </c>
      <c r="P14" s="182" t="e">
        <f>LOOKUP(P13,#REF!,#REF!)</f>
        <v>#REF!</v>
      </c>
      <c r="Q14" s="180">
        <f>SUM(Q13+200)</f>
        <v>200</v>
      </c>
      <c r="R14" s="181" t="s">
        <v>50</v>
      </c>
      <c r="S14" s="182" t="e">
        <f>LOOKUP(S13,#REF!,#REF!)</f>
        <v>#REF!</v>
      </c>
      <c r="T14" s="180">
        <f>SUM(T13+200)</f>
        <v>200</v>
      </c>
      <c r="U14" s="181" t="s">
        <v>50</v>
      </c>
      <c r="V14" s="181" t="e">
        <f>LOOKUP(V13,#REF!,#REF!)</f>
        <v>#REF!</v>
      </c>
      <c r="W14" s="180">
        <f>SUM(W13+200)</f>
        <v>200</v>
      </c>
      <c r="X14" s="181" t="s">
        <v>50</v>
      </c>
      <c r="Y14" s="182" t="e">
        <f>LOOKUP(Y13,#REF!,#REF!)</f>
        <v>#REF!</v>
      </c>
      <c r="Z14" s="180">
        <f>SUM(Z13+200)</f>
        <v>200</v>
      </c>
      <c r="AA14" s="181" t="s">
        <v>50</v>
      </c>
      <c r="AB14" s="232" t="e">
        <f>LOOKUP(AB13,#REF!,#REF!)</f>
        <v>#REF!</v>
      </c>
      <c r="AC14" s="180">
        <f>SUM(AC13+200)</f>
        <v>200</v>
      </c>
      <c r="AD14" s="181" t="s">
        <v>50</v>
      </c>
      <c r="AE14" s="182" t="e">
        <f>LOOKUP(AE13,#REF!,#REF!)</f>
        <v>#REF!</v>
      </c>
      <c r="AF14" s="180">
        <f>SUM(AF13+200)</f>
        <v>200</v>
      </c>
      <c r="AG14" s="181" t="s">
        <v>50</v>
      </c>
      <c r="AH14" s="182" t="e">
        <f>LOOKUP(AH13,#REF!,#REF!)</f>
        <v>#REF!</v>
      </c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4"/>
      <c r="DC14" s="24"/>
      <c r="DD14" s="24"/>
      <c r="DE14" s="24"/>
      <c r="DF14" s="24"/>
      <c r="DG14" s="24"/>
      <c r="DH14" s="24"/>
    </row>
    <row r="15" spans="1:112" s="293" customFormat="1" ht="20.25">
      <c r="A15" s="289" t="s">
        <v>52</v>
      </c>
      <c r="B15" s="290"/>
      <c r="C15" s="290"/>
      <c r="D15" s="290"/>
      <c r="E15" s="241"/>
      <c r="F15" s="238">
        <f>'F4-B-Прот'!$F$10</f>
        <v>0</v>
      </c>
      <c r="G15" s="239"/>
      <c r="H15" s="240"/>
      <c r="I15" s="238">
        <f>'F4-B-Прот'!$F$11</f>
        <v>0</v>
      </c>
      <c r="J15" s="238"/>
      <c r="K15" s="241"/>
      <c r="L15" s="238">
        <f>'F4-B-Прот'!$F$12</f>
        <v>0</v>
      </c>
      <c r="M15" s="239"/>
      <c r="N15" s="240"/>
      <c r="O15" s="238">
        <f>'F4-B-Прот'!$F$13</f>
        <v>0</v>
      </c>
      <c r="P15" s="238"/>
      <c r="Q15" s="241"/>
      <c r="R15" s="238">
        <f>'F4-B-Прот'!$F$14</f>
        <v>0</v>
      </c>
      <c r="S15" s="239"/>
      <c r="T15" s="240"/>
      <c r="U15" s="238">
        <f>'F4-B-Прот'!$F$15</f>
        <v>0</v>
      </c>
      <c r="V15" s="238"/>
      <c r="W15" s="241"/>
      <c r="X15" s="238">
        <f>'F4-B-Прот'!$F$16</f>
        <v>0</v>
      </c>
      <c r="Y15" s="239"/>
      <c r="Z15" s="240"/>
      <c r="AA15" s="238">
        <f>'F4-B-Прот'!$F$17</f>
        <v>0</v>
      </c>
      <c r="AB15" s="238"/>
      <c r="AC15" s="241"/>
      <c r="AD15" s="238">
        <f>'F4-B-Прот'!$F$18</f>
        <v>0</v>
      </c>
      <c r="AE15" s="239"/>
      <c r="AF15" s="241"/>
      <c r="AG15" s="238">
        <f>'F4-B-Прот'!$F$19</f>
        <v>0</v>
      </c>
      <c r="AH15" s="239"/>
      <c r="AI15" s="291"/>
      <c r="AJ15" s="291"/>
      <c r="AK15" s="291"/>
      <c r="AL15" s="291"/>
      <c r="AM15" s="291"/>
      <c r="AN15" s="291"/>
      <c r="AO15" s="291"/>
      <c r="AP15" s="291"/>
      <c r="AQ15" s="291"/>
      <c r="AR15" s="291"/>
      <c r="AS15" s="291"/>
      <c r="AT15" s="291"/>
      <c r="AU15" s="291"/>
      <c r="AV15" s="291"/>
      <c r="AW15" s="291"/>
      <c r="AX15" s="291"/>
      <c r="AY15" s="292"/>
      <c r="AZ15" s="292"/>
      <c r="BA15" s="292"/>
      <c r="BB15" s="292"/>
      <c r="BC15" s="292"/>
      <c r="BD15" s="292"/>
      <c r="BE15" s="292"/>
      <c r="BF15" s="292"/>
      <c r="BG15" s="292"/>
      <c r="BH15" s="292"/>
      <c r="BI15" s="292"/>
      <c r="BJ15" s="292"/>
      <c r="BK15" s="292"/>
      <c r="BL15" s="292"/>
      <c r="BM15" s="292"/>
      <c r="BN15" s="292"/>
      <c r="BO15" s="292"/>
      <c r="BP15" s="292"/>
      <c r="BQ15" s="292"/>
      <c r="BR15" s="292"/>
      <c r="BS15" s="292"/>
      <c r="BT15" s="292"/>
      <c r="BU15" s="292"/>
      <c r="BV15" s="292"/>
      <c r="BW15" s="292"/>
      <c r="BX15" s="292"/>
      <c r="BY15" s="292"/>
      <c r="BZ15" s="292"/>
      <c r="CA15" s="292"/>
      <c r="CB15" s="292"/>
      <c r="CC15" s="292"/>
      <c r="CD15" s="292"/>
      <c r="CE15" s="292"/>
      <c r="CF15" s="292"/>
      <c r="CG15" s="292"/>
      <c r="CH15" s="292"/>
      <c r="CI15" s="292"/>
      <c r="CJ15" s="292"/>
      <c r="CK15" s="292"/>
      <c r="CL15" s="292"/>
      <c r="CM15" s="292"/>
      <c r="CN15" s="292"/>
      <c r="CO15" s="292"/>
      <c r="CP15" s="292"/>
      <c r="CQ15" s="292"/>
      <c r="CR15" s="292"/>
      <c r="CS15" s="292"/>
      <c r="CT15" s="292"/>
      <c r="CU15" s="292"/>
      <c r="CV15" s="292"/>
      <c r="CW15" s="292"/>
      <c r="CX15" s="292"/>
      <c r="CY15" s="292"/>
      <c r="CZ15" s="292"/>
      <c r="DA15" s="292"/>
      <c r="DB15" s="292"/>
      <c r="DC15" s="292"/>
      <c r="DD15" s="292"/>
      <c r="DE15" s="292"/>
      <c r="DF15" s="292"/>
      <c r="DG15" s="292"/>
      <c r="DH15" s="292"/>
    </row>
    <row r="16" spans="1:112" ht="12.75">
      <c r="A16" s="22"/>
      <c r="B16" s="24"/>
      <c r="C16" s="22"/>
      <c r="D16" s="22"/>
      <c r="E16" s="44"/>
      <c r="F16" s="96" t="s">
        <v>54</v>
      </c>
      <c r="G16" s="45"/>
      <c r="H16" s="33"/>
      <c r="I16" s="96" t="s">
        <v>54</v>
      </c>
      <c r="J16" s="96"/>
      <c r="K16" s="44"/>
      <c r="L16" s="96" t="s">
        <v>54</v>
      </c>
      <c r="M16" s="45"/>
      <c r="N16" s="33"/>
      <c r="O16" s="96" t="s">
        <v>54</v>
      </c>
      <c r="P16" s="96"/>
      <c r="Q16" s="44"/>
      <c r="R16" s="96" t="s">
        <v>54</v>
      </c>
      <c r="S16" s="45"/>
      <c r="T16" s="33"/>
      <c r="U16" s="96" t="s">
        <v>54</v>
      </c>
      <c r="V16" s="96"/>
      <c r="W16" s="44"/>
      <c r="X16" s="96" t="s">
        <v>54</v>
      </c>
      <c r="Y16" s="45"/>
      <c r="Z16" s="33"/>
      <c r="AA16" s="96" t="s">
        <v>54</v>
      </c>
      <c r="AB16" s="96"/>
      <c r="AC16" s="44"/>
      <c r="AD16" s="96" t="s">
        <v>54</v>
      </c>
      <c r="AE16" s="45"/>
      <c r="AF16" s="44"/>
      <c r="AG16" s="96" t="s">
        <v>54</v>
      </c>
      <c r="AH16" s="45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/>
      <c r="DB16" s="24"/>
      <c r="DC16" s="24"/>
      <c r="DD16" s="24"/>
      <c r="DE16" s="24"/>
      <c r="DF16" s="24"/>
      <c r="DG16" s="24"/>
      <c r="DH16" s="24"/>
    </row>
    <row r="17" spans="1:112" ht="43.5" thickBot="1">
      <c r="A17" s="119"/>
      <c r="B17" s="19"/>
      <c r="C17" s="122" t="s">
        <v>55</v>
      </c>
      <c r="D17" s="122" t="s">
        <v>56</v>
      </c>
      <c r="E17" s="85">
        <v>1</v>
      </c>
      <c r="F17" s="84">
        <v>2</v>
      </c>
      <c r="G17" s="86">
        <v>3</v>
      </c>
      <c r="H17" s="84">
        <v>1</v>
      </c>
      <c r="I17" s="84">
        <v>2</v>
      </c>
      <c r="J17" s="84">
        <v>3</v>
      </c>
      <c r="K17" s="85">
        <v>1</v>
      </c>
      <c r="L17" s="84">
        <v>2</v>
      </c>
      <c r="M17" s="86">
        <v>3</v>
      </c>
      <c r="N17" s="84">
        <v>1</v>
      </c>
      <c r="O17" s="84">
        <v>2</v>
      </c>
      <c r="P17" s="84">
        <v>3</v>
      </c>
      <c r="Q17" s="85">
        <v>1</v>
      </c>
      <c r="R17" s="84">
        <v>2</v>
      </c>
      <c r="S17" s="86">
        <v>3</v>
      </c>
      <c r="T17" s="84">
        <v>1</v>
      </c>
      <c r="U17" s="84">
        <v>2</v>
      </c>
      <c r="V17" s="84">
        <v>3</v>
      </c>
      <c r="W17" s="85">
        <v>1</v>
      </c>
      <c r="X17" s="84">
        <v>2</v>
      </c>
      <c r="Y17" s="86">
        <v>3</v>
      </c>
      <c r="Z17" s="84">
        <v>1</v>
      </c>
      <c r="AA17" s="84">
        <v>2</v>
      </c>
      <c r="AB17" s="158">
        <v>3</v>
      </c>
      <c r="AC17" s="85">
        <v>1</v>
      </c>
      <c r="AD17" s="84">
        <v>2</v>
      </c>
      <c r="AE17" s="86">
        <v>3</v>
      </c>
      <c r="AF17" s="85">
        <v>1</v>
      </c>
      <c r="AG17" s="84">
        <v>2</v>
      </c>
      <c r="AH17" s="86">
        <v>3</v>
      </c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  <c r="DB17" s="24"/>
      <c r="DC17" s="24"/>
      <c r="DD17" s="24"/>
      <c r="DE17" s="24"/>
      <c r="DF17" s="24"/>
      <c r="DG17" s="24"/>
      <c r="DH17" s="24"/>
    </row>
    <row r="18" spans="1:112" ht="13.5" thickTop="1">
      <c r="A18" s="22" t="s">
        <v>57</v>
      </c>
      <c r="B18" s="27" t="s">
        <v>58</v>
      </c>
      <c r="C18" s="28">
        <v>6</v>
      </c>
      <c r="D18" s="28">
        <v>-2</v>
      </c>
      <c r="E18" s="46"/>
      <c r="F18" s="28"/>
      <c r="G18" s="47"/>
      <c r="H18" s="28"/>
      <c r="I18" s="28"/>
      <c r="J18" s="28"/>
      <c r="K18" s="46"/>
      <c r="L18" s="28"/>
      <c r="M18" s="47"/>
      <c r="N18" s="28"/>
      <c r="O18" s="28"/>
      <c r="P18" s="28"/>
      <c r="Q18" s="46"/>
      <c r="R18" s="28"/>
      <c r="S18" s="47"/>
      <c r="T18" s="28"/>
      <c r="U18" s="28"/>
      <c r="V18" s="28"/>
      <c r="W18" s="46"/>
      <c r="X18" s="28"/>
      <c r="Y18" s="47"/>
      <c r="Z18" s="28"/>
      <c r="AA18" s="28"/>
      <c r="AB18" s="69"/>
      <c r="AC18" s="46"/>
      <c r="AD18" s="28"/>
      <c r="AE18" s="47"/>
      <c r="AF18" s="46"/>
      <c r="AG18" s="28"/>
      <c r="AH18" s="47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4"/>
      <c r="DB18" s="24"/>
      <c r="DC18" s="24"/>
      <c r="DD18" s="24"/>
      <c r="DE18" s="24"/>
      <c r="DF18" s="24"/>
      <c r="DG18" s="24"/>
      <c r="DH18" s="24"/>
    </row>
    <row r="19" spans="1:112" ht="12.75">
      <c r="A19" s="22" t="s">
        <v>59</v>
      </c>
      <c r="B19" s="27" t="s">
        <v>60</v>
      </c>
      <c r="C19" s="28">
        <v>9</v>
      </c>
      <c r="D19" s="28">
        <v>-3</v>
      </c>
      <c r="E19" s="46"/>
      <c r="F19" s="28"/>
      <c r="G19" s="47"/>
      <c r="H19" s="28"/>
      <c r="I19" s="28"/>
      <c r="J19" s="28"/>
      <c r="K19" s="46"/>
      <c r="L19" s="28"/>
      <c r="M19" s="47"/>
      <c r="N19" s="28"/>
      <c r="O19" s="28"/>
      <c r="P19" s="28"/>
      <c r="Q19" s="46"/>
      <c r="R19" s="28"/>
      <c r="S19" s="47"/>
      <c r="T19" s="28"/>
      <c r="U19" s="28"/>
      <c r="V19" s="28"/>
      <c r="W19" s="46"/>
      <c r="X19" s="28"/>
      <c r="Y19" s="47"/>
      <c r="Z19" s="28"/>
      <c r="AA19" s="28"/>
      <c r="AB19" s="69"/>
      <c r="AC19" s="46"/>
      <c r="AD19" s="28"/>
      <c r="AE19" s="47"/>
      <c r="AF19" s="46"/>
      <c r="AG19" s="28"/>
      <c r="AH19" s="47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K19" s="24"/>
      <c r="CL19" s="24"/>
      <c r="CM19" s="24"/>
      <c r="CN19" s="24"/>
      <c r="CO19" s="24"/>
      <c r="CP19" s="24"/>
      <c r="CQ19" s="24"/>
      <c r="CR19" s="24"/>
      <c r="CS19" s="24"/>
      <c r="CT19" s="24"/>
      <c r="CU19" s="24"/>
      <c r="CV19" s="24"/>
      <c r="CW19" s="24"/>
      <c r="CX19" s="24"/>
      <c r="CY19" s="24"/>
      <c r="CZ19" s="24"/>
      <c r="DA19" s="24"/>
      <c r="DB19" s="24"/>
      <c r="DC19" s="24"/>
      <c r="DD19" s="24"/>
      <c r="DE19" s="24"/>
      <c r="DF19" s="24"/>
      <c r="DG19" s="24"/>
      <c r="DH19" s="24"/>
    </row>
    <row r="20" spans="1:112" ht="12.75">
      <c r="A20" s="22"/>
      <c r="B20" s="27" t="s">
        <v>61</v>
      </c>
      <c r="C20" s="28">
        <v>6</v>
      </c>
      <c r="D20" s="28">
        <v>-2</v>
      </c>
      <c r="E20" s="46"/>
      <c r="F20" s="28"/>
      <c r="G20" s="47"/>
      <c r="H20" s="28"/>
      <c r="I20" s="28"/>
      <c r="J20" s="28"/>
      <c r="K20" s="46"/>
      <c r="L20" s="28"/>
      <c r="M20" s="47"/>
      <c r="N20" s="28"/>
      <c r="O20" s="28"/>
      <c r="P20" s="28"/>
      <c r="Q20" s="46"/>
      <c r="R20" s="28"/>
      <c r="S20" s="47"/>
      <c r="T20" s="28"/>
      <c r="U20" s="28"/>
      <c r="V20" s="28"/>
      <c r="W20" s="46"/>
      <c r="X20" s="28"/>
      <c r="Y20" s="47"/>
      <c r="Z20" s="28"/>
      <c r="AA20" s="28"/>
      <c r="AB20" s="69"/>
      <c r="AC20" s="46"/>
      <c r="AD20" s="28"/>
      <c r="AE20" s="47"/>
      <c r="AF20" s="46"/>
      <c r="AG20" s="28"/>
      <c r="AH20" s="47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  <c r="DB20" s="24"/>
      <c r="DC20" s="24"/>
      <c r="DD20" s="24"/>
      <c r="DE20" s="24"/>
      <c r="DF20" s="24"/>
      <c r="DG20" s="24"/>
      <c r="DH20" s="24"/>
    </row>
    <row r="21" spans="1:112" ht="12.75">
      <c r="A21" s="22" t="s">
        <v>62</v>
      </c>
      <c r="B21" s="27" t="s">
        <v>58</v>
      </c>
      <c r="C21" s="28">
        <v>6</v>
      </c>
      <c r="D21" s="28">
        <v>-2</v>
      </c>
      <c r="E21" s="46"/>
      <c r="F21" s="28"/>
      <c r="G21" s="47"/>
      <c r="H21" s="28"/>
      <c r="I21" s="28"/>
      <c r="J21" s="28"/>
      <c r="K21" s="46"/>
      <c r="L21" s="28"/>
      <c r="M21" s="47"/>
      <c r="N21" s="28"/>
      <c r="O21" s="28"/>
      <c r="P21" s="28"/>
      <c r="Q21" s="46"/>
      <c r="R21" s="28"/>
      <c r="S21" s="47"/>
      <c r="T21" s="28"/>
      <c r="U21" s="28"/>
      <c r="V21" s="28"/>
      <c r="W21" s="46"/>
      <c r="X21" s="28"/>
      <c r="Y21" s="47"/>
      <c r="Z21" s="28"/>
      <c r="AA21" s="28"/>
      <c r="AB21" s="69"/>
      <c r="AC21" s="46"/>
      <c r="AD21" s="28"/>
      <c r="AE21" s="47"/>
      <c r="AF21" s="46"/>
      <c r="AG21" s="28"/>
      <c r="AH21" s="47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4"/>
      <c r="DB21" s="24"/>
      <c r="DC21" s="24"/>
      <c r="DD21" s="24"/>
      <c r="DE21" s="24"/>
      <c r="DF21" s="24"/>
      <c r="DG21" s="24"/>
      <c r="DH21" s="24"/>
    </row>
    <row r="22" spans="1:112" ht="12.75">
      <c r="A22" s="22" t="s">
        <v>63</v>
      </c>
      <c r="B22" s="27" t="s">
        <v>60</v>
      </c>
      <c r="C22" s="28">
        <v>9</v>
      </c>
      <c r="D22" s="28">
        <v>-3</v>
      </c>
      <c r="E22" s="46"/>
      <c r="F22" s="28"/>
      <c r="G22" s="47"/>
      <c r="H22" s="28"/>
      <c r="I22" s="28"/>
      <c r="J22" s="28"/>
      <c r="K22" s="46"/>
      <c r="L22" s="28"/>
      <c r="M22" s="47"/>
      <c r="N22" s="28"/>
      <c r="O22" s="28"/>
      <c r="P22" s="28"/>
      <c r="Q22" s="46"/>
      <c r="R22" s="28"/>
      <c r="S22" s="47"/>
      <c r="T22" s="28"/>
      <c r="U22" s="28"/>
      <c r="V22" s="28"/>
      <c r="W22" s="46"/>
      <c r="X22" s="28"/>
      <c r="Y22" s="47"/>
      <c r="Z22" s="28"/>
      <c r="AA22" s="28"/>
      <c r="AB22" s="69"/>
      <c r="AC22" s="46"/>
      <c r="AD22" s="28"/>
      <c r="AE22" s="47"/>
      <c r="AF22" s="46"/>
      <c r="AG22" s="28"/>
      <c r="AH22" s="47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4"/>
      <c r="DB22" s="24"/>
      <c r="DC22" s="24"/>
      <c r="DD22" s="24"/>
      <c r="DE22" s="24"/>
      <c r="DF22" s="24"/>
      <c r="DG22" s="24"/>
      <c r="DH22" s="24"/>
    </row>
    <row r="23" spans="1:112" ht="12.75">
      <c r="A23" s="22"/>
      <c r="B23" s="27" t="s">
        <v>64</v>
      </c>
      <c r="C23" s="28">
        <v>6</v>
      </c>
      <c r="D23" s="28">
        <v>-2</v>
      </c>
      <c r="E23" s="46"/>
      <c r="F23" s="28"/>
      <c r="G23" s="47"/>
      <c r="H23" s="28"/>
      <c r="I23" s="28"/>
      <c r="J23" s="28"/>
      <c r="K23" s="46"/>
      <c r="L23" s="28"/>
      <c r="M23" s="47"/>
      <c r="N23" s="28"/>
      <c r="O23" s="28"/>
      <c r="P23" s="28"/>
      <c r="Q23" s="46"/>
      <c r="R23" s="28"/>
      <c r="S23" s="47"/>
      <c r="T23" s="28"/>
      <c r="U23" s="28"/>
      <c r="V23" s="28"/>
      <c r="W23" s="46"/>
      <c r="X23" s="28"/>
      <c r="Y23" s="47"/>
      <c r="Z23" s="28"/>
      <c r="AA23" s="28"/>
      <c r="AB23" s="69"/>
      <c r="AC23" s="46"/>
      <c r="AD23" s="28"/>
      <c r="AE23" s="47"/>
      <c r="AF23" s="46"/>
      <c r="AG23" s="28"/>
      <c r="AH23" s="47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24"/>
      <c r="CZ23" s="24"/>
      <c r="DA23" s="24"/>
      <c r="DB23" s="24"/>
      <c r="DC23" s="24"/>
      <c r="DD23" s="24"/>
      <c r="DE23" s="24"/>
      <c r="DF23" s="24"/>
      <c r="DG23" s="24"/>
      <c r="DH23" s="24"/>
    </row>
    <row r="24" spans="1:112" ht="12.75">
      <c r="A24" s="22" t="s">
        <v>65</v>
      </c>
      <c r="B24" s="27" t="s">
        <v>64</v>
      </c>
      <c r="C24" s="28">
        <v>6</v>
      </c>
      <c r="D24" s="28">
        <v>-2</v>
      </c>
      <c r="E24" s="46"/>
      <c r="F24" s="28"/>
      <c r="G24" s="47"/>
      <c r="H24" s="28"/>
      <c r="I24" s="28"/>
      <c r="J24" s="28"/>
      <c r="K24" s="46"/>
      <c r="L24" s="28"/>
      <c r="M24" s="47"/>
      <c r="N24" s="28"/>
      <c r="O24" s="28"/>
      <c r="P24" s="28"/>
      <c r="Q24" s="46"/>
      <c r="R24" s="28"/>
      <c r="S24" s="47"/>
      <c r="T24" s="28"/>
      <c r="U24" s="28"/>
      <c r="V24" s="28"/>
      <c r="W24" s="46"/>
      <c r="X24" s="28"/>
      <c r="Y24" s="47"/>
      <c r="Z24" s="28"/>
      <c r="AA24" s="28"/>
      <c r="AB24" s="69"/>
      <c r="AC24" s="46"/>
      <c r="AD24" s="28"/>
      <c r="AE24" s="47"/>
      <c r="AF24" s="46"/>
      <c r="AG24" s="28"/>
      <c r="AH24" s="47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/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24"/>
      <c r="DB24" s="24"/>
      <c r="DC24" s="24"/>
      <c r="DD24" s="24"/>
      <c r="DE24" s="24"/>
      <c r="DF24" s="24"/>
      <c r="DG24" s="24"/>
      <c r="DH24" s="24"/>
    </row>
    <row r="25" spans="1:112" ht="12.75">
      <c r="A25" s="22" t="s">
        <v>66</v>
      </c>
      <c r="B25" s="27" t="s">
        <v>67</v>
      </c>
      <c r="C25" s="28">
        <v>9</v>
      </c>
      <c r="D25" s="28">
        <v>-3</v>
      </c>
      <c r="E25" s="46"/>
      <c r="F25" s="28"/>
      <c r="G25" s="47"/>
      <c r="H25" s="28"/>
      <c r="I25" s="28"/>
      <c r="J25" s="28"/>
      <c r="K25" s="46"/>
      <c r="L25" s="28"/>
      <c r="M25" s="47"/>
      <c r="N25" s="28"/>
      <c r="O25" s="28"/>
      <c r="P25" s="28"/>
      <c r="Q25" s="46"/>
      <c r="R25" s="28"/>
      <c r="S25" s="47"/>
      <c r="T25" s="28"/>
      <c r="U25" s="28"/>
      <c r="V25" s="28"/>
      <c r="W25" s="46"/>
      <c r="X25" s="28"/>
      <c r="Y25" s="47"/>
      <c r="Z25" s="28"/>
      <c r="AA25" s="28"/>
      <c r="AB25" s="69"/>
      <c r="AC25" s="46"/>
      <c r="AD25" s="28"/>
      <c r="AE25" s="47"/>
      <c r="AF25" s="46"/>
      <c r="AG25" s="28"/>
      <c r="AH25" s="47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4"/>
      <c r="CP25" s="24"/>
      <c r="CQ25" s="24"/>
      <c r="CR25" s="24"/>
      <c r="CS25" s="24"/>
      <c r="CT25" s="24"/>
      <c r="CU25" s="24"/>
      <c r="CV25" s="24"/>
      <c r="CW25" s="24"/>
      <c r="CX25" s="24"/>
      <c r="CY25" s="24"/>
      <c r="CZ25" s="24"/>
      <c r="DA25" s="24"/>
      <c r="DB25" s="24"/>
      <c r="DC25" s="24"/>
      <c r="DD25" s="24"/>
      <c r="DE25" s="24"/>
      <c r="DF25" s="24"/>
      <c r="DG25" s="24"/>
      <c r="DH25" s="24"/>
    </row>
    <row r="26" spans="1:112" ht="12.75">
      <c r="A26" s="22" t="s">
        <v>68</v>
      </c>
      <c r="B26" s="27" t="s">
        <v>58</v>
      </c>
      <c r="C26" s="28">
        <v>6</v>
      </c>
      <c r="D26" s="28">
        <v>-2</v>
      </c>
      <c r="E26" s="46"/>
      <c r="F26" s="28"/>
      <c r="G26" s="47"/>
      <c r="H26" s="28"/>
      <c r="I26" s="28"/>
      <c r="J26" s="28"/>
      <c r="K26" s="46"/>
      <c r="L26" s="28"/>
      <c r="M26" s="47"/>
      <c r="N26" s="28"/>
      <c r="O26" s="28"/>
      <c r="P26" s="28"/>
      <c r="Q26" s="46"/>
      <c r="R26" s="28"/>
      <c r="S26" s="47"/>
      <c r="T26" s="28"/>
      <c r="U26" s="28"/>
      <c r="V26" s="28"/>
      <c r="W26" s="46"/>
      <c r="X26" s="28"/>
      <c r="Y26" s="47"/>
      <c r="Z26" s="28"/>
      <c r="AA26" s="28"/>
      <c r="AB26" s="69"/>
      <c r="AC26" s="46"/>
      <c r="AD26" s="28"/>
      <c r="AE26" s="47"/>
      <c r="AF26" s="46"/>
      <c r="AG26" s="28"/>
      <c r="AH26" s="47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24"/>
      <c r="CD26" s="24"/>
      <c r="CE26" s="24"/>
      <c r="CF26" s="24"/>
      <c r="CG26" s="24"/>
      <c r="CH26" s="24"/>
      <c r="CI26" s="24"/>
      <c r="CJ26" s="24"/>
      <c r="CK26" s="24"/>
      <c r="CL26" s="24"/>
      <c r="CM26" s="24"/>
      <c r="CN26" s="24"/>
      <c r="CO26" s="24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4"/>
      <c r="DB26" s="24"/>
      <c r="DC26" s="24"/>
      <c r="DD26" s="24"/>
      <c r="DE26" s="24"/>
      <c r="DF26" s="24"/>
      <c r="DG26" s="24"/>
      <c r="DH26" s="24"/>
    </row>
    <row r="27" spans="1:112" ht="12.75">
      <c r="A27" s="22"/>
      <c r="B27" s="27" t="s">
        <v>69</v>
      </c>
      <c r="C27" s="28">
        <v>6</v>
      </c>
      <c r="D27" s="28">
        <v>-2</v>
      </c>
      <c r="E27" s="46"/>
      <c r="F27" s="28"/>
      <c r="G27" s="47"/>
      <c r="H27" s="28"/>
      <c r="I27" s="28"/>
      <c r="J27" s="28"/>
      <c r="K27" s="46"/>
      <c r="L27" s="28"/>
      <c r="M27" s="47"/>
      <c r="N27" s="28"/>
      <c r="O27" s="28"/>
      <c r="P27" s="28"/>
      <c r="Q27" s="46"/>
      <c r="R27" s="28"/>
      <c r="S27" s="47"/>
      <c r="T27" s="28"/>
      <c r="U27" s="28"/>
      <c r="V27" s="28"/>
      <c r="W27" s="46"/>
      <c r="X27" s="28"/>
      <c r="Y27" s="47"/>
      <c r="Z27" s="28"/>
      <c r="AA27" s="28"/>
      <c r="AB27" s="69"/>
      <c r="AC27" s="46"/>
      <c r="AD27" s="28"/>
      <c r="AE27" s="47"/>
      <c r="AF27" s="46"/>
      <c r="AG27" s="28"/>
      <c r="AH27" s="47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24"/>
      <c r="BY27" s="24"/>
      <c r="BZ27" s="24"/>
      <c r="CA27" s="24"/>
      <c r="CB27" s="24"/>
      <c r="CC27" s="24"/>
      <c r="CD27" s="24"/>
      <c r="CE27" s="24"/>
      <c r="CF27" s="24"/>
      <c r="CG27" s="24"/>
      <c r="CH27" s="24"/>
      <c r="CI27" s="24"/>
      <c r="CJ27" s="24"/>
      <c r="CK27" s="24"/>
      <c r="CL27" s="24"/>
      <c r="CM27" s="24"/>
      <c r="CN27" s="24"/>
      <c r="CO27" s="24"/>
      <c r="CP27" s="24"/>
      <c r="CQ27" s="24"/>
      <c r="CR27" s="24"/>
      <c r="CS27" s="24"/>
      <c r="CT27" s="24"/>
      <c r="CU27" s="24"/>
      <c r="CV27" s="24"/>
      <c r="CW27" s="24"/>
      <c r="CX27" s="24"/>
      <c r="CY27" s="24"/>
      <c r="CZ27" s="24"/>
      <c r="DA27" s="24"/>
      <c r="DB27" s="24"/>
      <c r="DC27" s="24"/>
      <c r="DD27" s="24"/>
      <c r="DE27" s="24"/>
      <c r="DF27" s="24"/>
      <c r="DG27" s="24"/>
      <c r="DH27" s="24"/>
    </row>
    <row r="28" spans="1:112" ht="12.75">
      <c r="A28" s="33"/>
      <c r="B28" s="27" t="s">
        <v>67</v>
      </c>
      <c r="C28" s="28">
        <v>9</v>
      </c>
      <c r="D28" s="28">
        <v>-3</v>
      </c>
      <c r="E28" s="46"/>
      <c r="F28" s="28"/>
      <c r="G28" s="47"/>
      <c r="H28" s="28"/>
      <c r="I28" s="28"/>
      <c r="J28" s="28"/>
      <c r="K28" s="46"/>
      <c r="L28" s="28"/>
      <c r="M28" s="47"/>
      <c r="N28" s="28"/>
      <c r="O28" s="28"/>
      <c r="P28" s="28"/>
      <c r="Q28" s="46"/>
      <c r="R28" s="28"/>
      <c r="S28" s="47"/>
      <c r="T28" s="28"/>
      <c r="U28" s="28"/>
      <c r="V28" s="28"/>
      <c r="W28" s="46"/>
      <c r="X28" s="28"/>
      <c r="Y28" s="47"/>
      <c r="Z28" s="28"/>
      <c r="AA28" s="28"/>
      <c r="AB28" s="69"/>
      <c r="AC28" s="46"/>
      <c r="AD28" s="28"/>
      <c r="AE28" s="47"/>
      <c r="AF28" s="46"/>
      <c r="AG28" s="28"/>
      <c r="AH28" s="47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/>
      <c r="BX28" s="24"/>
      <c r="BY28" s="24"/>
      <c r="BZ28" s="24"/>
      <c r="CA28" s="24"/>
      <c r="CB28" s="24"/>
      <c r="CC28" s="24"/>
      <c r="CD28" s="24"/>
      <c r="CE28" s="24"/>
      <c r="CF28" s="24"/>
      <c r="CG28" s="24"/>
      <c r="CH28" s="24"/>
      <c r="CI28" s="24"/>
      <c r="CJ28" s="24"/>
      <c r="CK28" s="24"/>
      <c r="CL28" s="24"/>
      <c r="CM28" s="24"/>
      <c r="CN28" s="24"/>
      <c r="CO28" s="24"/>
      <c r="CP28" s="24"/>
      <c r="CQ28" s="24"/>
      <c r="CR28" s="24"/>
      <c r="CS28" s="24"/>
      <c r="CT28" s="24"/>
      <c r="CU28" s="24"/>
      <c r="CV28" s="24"/>
      <c r="CW28" s="24"/>
      <c r="CX28" s="24"/>
      <c r="CY28" s="24"/>
      <c r="CZ28" s="24"/>
      <c r="DA28" s="24"/>
      <c r="DB28" s="24"/>
      <c r="DC28" s="24"/>
      <c r="DD28" s="24"/>
      <c r="DE28" s="24"/>
      <c r="DF28" s="24"/>
      <c r="DG28" s="24"/>
      <c r="DH28" s="24"/>
    </row>
    <row r="29" spans="1:112" ht="12.75">
      <c r="A29" s="33" t="s">
        <v>70</v>
      </c>
      <c r="B29" s="27" t="s">
        <v>58</v>
      </c>
      <c r="C29" s="28">
        <v>12</v>
      </c>
      <c r="D29" s="28">
        <v>-4</v>
      </c>
      <c r="E29" s="46"/>
      <c r="F29" s="28"/>
      <c r="G29" s="47"/>
      <c r="H29" s="28"/>
      <c r="I29" s="28"/>
      <c r="J29" s="28"/>
      <c r="K29" s="46"/>
      <c r="L29" s="28"/>
      <c r="M29" s="47"/>
      <c r="N29" s="28"/>
      <c r="O29" s="28"/>
      <c r="P29" s="28"/>
      <c r="Q29" s="46"/>
      <c r="R29" s="28"/>
      <c r="S29" s="47"/>
      <c r="T29" s="28"/>
      <c r="U29" s="28"/>
      <c r="V29" s="28"/>
      <c r="W29" s="46"/>
      <c r="X29" s="28"/>
      <c r="Y29" s="47"/>
      <c r="Z29" s="28"/>
      <c r="AA29" s="28"/>
      <c r="AB29" s="69"/>
      <c r="AC29" s="46"/>
      <c r="AD29" s="28"/>
      <c r="AE29" s="47"/>
      <c r="AF29" s="46"/>
      <c r="AG29" s="28"/>
      <c r="AH29" s="47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/>
      <c r="BX29" s="24"/>
      <c r="BY29" s="24"/>
      <c r="BZ29" s="24"/>
      <c r="CA29" s="24"/>
      <c r="CB29" s="24"/>
      <c r="CC29" s="24"/>
      <c r="CD29" s="24"/>
      <c r="CE29" s="24"/>
      <c r="CF29" s="24"/>
      <c r="CG29" s="24"/>
      <c r="CH29" s="24"/>
      <c r="CI29" s="24"/>
      <c r="CJ29" s="24"/>
      <c r="CK29" s="24"/>
      <c r="CL29" s="24"/>
      <c r="CM29" s="24"/>
      <c r="CN29" s="24"/>
      <c r="CO29" s="24"/>
      <c r="CP29" s="24"/>
      <c r="CQ29" s="24"/>
      <c r="CR29" s="24"/>
      <c r="CS29" s="24"/>
      <c r="CT29" s="24"/>
      <c r="CU29" s="24"/>
      <c r="CV29" s="24"/>
      <c r="CW29" s="24"/>
      <c r="CX29" s="24"/>
      <c r="CY29" s="24"/>
      <c r="CZ29" s="24"/>
      <c r="DA29" s="24"/>
      <c r="DB29" s="24"/>
      <c r="DC29" s="24"/>
      <c r="DD29" s="24"/>
      <c r="DE29" s="24"/>
      <c r="DF29" s="24"/>
      <c r="DG29" s="24"/>
      <c r="DH29" s="24"/>
    </row>
    <row r="30" spans="1:112" ht="12.75">
      <c r="A30" s="33" t="s">
        <v>71</v>
      </c>
      <c r="B30" s="96"/>
      <c r="C30" s="28">
        <v>10</v>
      </c>
      <c r="D30" s="118" t="s">
        <v>72</v>
      </c>
      <c r="E30" s="46"/>
      <c r="F30" s="28"/>
      <c r="G30" s="47"/>
      <c r="H30" s="28"/>
      <c r="I30" s="28"/>
      <c r="J30" s="28"/>
      <c r="K30" s="46"/>
      <c r="L30" s="28"/>
      <c r="M30" s="47"/>
      <c r="N30" s="28"/>
      <c r="O30" s="28"/>
      <c r="P30" s="28"/>
      <c r="Q30" s="46"/>
      <c r="R30" s="28"/>
      <c r="S30" s="47"/>
      <c r="T30" s="28"/>
      <c r="U30" s="28"/>
      <c r="V30" s="28"/>
      <c r="W30" s="46"/>
      <c r="X30" s="28"/>
      <c r="Y30" s="47"/>
      <c r="Z30" s="28"/>
      <c r="AA30" s="28"/>
      <c r="AB30" s="69"/>
      <c r="AC30" s="46"/>
      <c r="AD30" s="28"/>
      <c r="AE30" s="47"/>
      <c r="AF30" s="46"/>
      <c r="AG30" s="28"/>
      <c r="AH30" s="47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N30" s="24"/>
      <c r="BO30" s="24"/>
      <c r="BP30" s="24"/>
      <c r="BQ30" s="24"/>
      <c r="BR30" s="24"/>
      <c r="BS30" s="24"/>
      <c r="BT30" s="24"/>
      <c r="BU30" s="24"/>
      <c r="BV30" s="24"/>
      <c r="BW30" s="24"/>
      <c r="BX30" s="24"/>
      <c r="BY30" s="24"/>
      <c r="BZ30" s="24"/>
      <c r="CA30" s="24"/>
      <c r="CB30" s="24"/>
      <c r="CC30" s="24"/>
      <c r="CD30" s="24"/>
      <c r="CE30" s="24"/>
      <c r="CF30" s="24"/>
      <c r="CG30" s="24"/>
      <c r="CH30" s="24"/>
      <c r="CI30" s="24"/>
      <c r="CJ30" s="24"/>
      <c r="CK30" s="24"/>
      <c r="CL30" s="24"/>
      <c r="CM30" s="24"/>
      <c r="CN30" s="24"/>
      <c r="CO30" s="24"/>
      <c r="CP30" s="24"/>
      <c r="CQ30" s="24"/>
      <c r="CR30" s="24"/>
      <c r="CS30" s="24"/>
      <c r="CT30" s="24"/>
      <c r="CU30" s="24"/>
      <c r="CV30" s="24"/>
      <c r="CW30" s="24"/>
      <c r="CX30" s="24"/>
      <c r="CY30" s="24"/>
      <c r="CZ30" s="24"/>
      <c r="DA30" s="24"/>
      <c r="DB30" s="24"/>
      <c r="DC30" s="24"/>
      <c r="DD30" s="24"/>
      <c r="DE30" s="24"/>
      <c r="DF30" s="24"/>
      <c r="DG30" s="24"/>
      <c r="DH30" s="24"/>
    </row>
    <row r="31" spans="1:112" ht="12.75">
      <c r="A31" s="120" t="s">
        <v>73</v>
      </c>
      <c r="B31" s="96"/>
      <c r="C31" s="28">
        <v>100</v>
      </c>
      <c r="D31" s="28" t="s">
        <v>74</v>
      </c>
      <c r="E31" s="125">
        <f aca="true" t="shared" si="0" ref="E31:AB31">SUM(IF(E18=2,0,IF(E18=1,2,6))+IF(E19=2,0,IF(E19=1,3,9))+IF(E20=2,0,IF(E20=1,2,6))+IF(E21=2,0,IF(E21=1,2,6))+IF(E22=2,0,IF(E22=1,3,9))+IF(E23=2,0,IF(E23=1,2,6))+IF(E24=2,0,IF(E24=1,2,6))+IF(E25=2,0,IF(E25=1,3,9))+IF(E26=2,0,IF(E26=1,2,6))+IF(E27=2,0,IF(E27=1,2,6))+IF(E28=2,0,IF(E28=1,3,9))+IF(E29=2,0,IF(E29=1,4,12))+IF(E30=2,0,IF(E30=1,5,10)))</f>
        <v>100</v>
      </c>
      <c r="F31" s="126">
        <f t="shared" si="0"/>
        <v>100</v>
      </c>
      <c r="G31" s="127">
        <f t="shared" si="0"/>
        <v>100</v>
      </c>
      <c r="H31" s="126">
        <f t="shared" si="0"/>
        <v>100</v>
      </c>
      <c r="I31" s="126">
        <f t="shared" si="0"/>
        <v>100</v>
      </c>
      <c r="J31" s="126">
        <f t="shared" si="0"/>
        <v>100</v>
      </c>
      <c r="K31" s="125">
        <f t="shared" si="0"/>
        <v>100</v>
      </c>
      <c r="L31" s="126">
        <f t="shared" si="0"/>
        <v>100</v>
      </c>
      <c r="M31" s="127">
        <f t="shared" si="0"/>
        <v>100</v>
      </c>
      <c r="N31" s="126">
        <f t="shared" si="0"/>
        <v>100</v>
      </c>
      <c r="O31" s="126">
        <f t="shared" si="0"/>
        <v>100</v>
      </c>
      <c r="P31" s="126">
        <f t="shared" si="0"/>
        <v>100</v>
      </c>
      <c r="Q31" s="125">
        <f t="shared" si="0"/>
        <v>100</v>
      </c>
      <c r="R31" s="126">
        <f t="shared" si="0"/>
        <v>100</v>
      </c>
      <c r="S31" s="127">
        <f t="shared" si="0"/>
        <v>100</v>
      </c>
      <c r="T31" s="126">
        <f t="shared" si="0"/>
        <v>100</v>
      </c>
      <c r="U31" s="126">
        <f t="shared" si="0"/>
        <v>100</v>
      </c>
      <c r="V31" s="126">
        <f t="shared" si="0"/>
        <v>100</v>
      </c>
      <c r="W31" s="125">
        <f t="shared" si="0"/>
        <v>100</v>
      </c>
      <c r="X31" s="126">
        <f t="shared" si="0"/>
        <v>100</v>
      </c>
      <c r="Y31" s="127">
        <f t="shared" si="0"/>
        <v>100</v>
      </c>
      <c r="Z31" s="126">
        <f t="shared" si="0"/>
        <v>100</v>
      </c>
      <c r="AA31" s="126">
        <f t="shared" si="0"/>
        <v>100</v>
      </c>
      <c r="AB31" s="231">
        <f t="shared" si="0"/>
        <v>100</v>
      </c>
      <c r="AC31" s="125">
        <f aca="true" t="shared" si="1" ref="AC31:AH31">SUM(IF(AC18=2,0,IF(AC18=1,2,6))+IF(AC19=2,0,IF(AC19=1,3,9))+IF(AC20=2,0,IF(AC20=1,2,6))+IF(AC21=2,0,IF(AC21=1,2,6))+IF(AC22=2,0,IF(AC22=1,3,9))+IF(AC23=2,0,IF(AC23=1,2,6))+IF(AC24=2,0,IF(AC24=1,2,6))+IF(AC25=2,0,IF(AC25=1,3,9))+IF(AC26=2,0,IF(AC26=1,2,6))+IF(AC27=2,0,IF(AC27=1,2,6))+IF(AC28=2,0,IF(AC28=1,3,9))+IF(AC29=2,0,IF(AC29=1,4,12))+IF(AC30=2,0,IF(AC30=1,5,10)))</f>
        <v>100</v>
      </c>
      <c r="AD31" s="126">
        <f t="shared" si="1"/>
        <v>100</v>
      </c>
      <c r="AE31" s="127">
        <f t="shared" si="1"/>
        <v>100</v>
      </c>
      <c r="AF31" s="125">
        <f t="shared" si="1"/>
        <v>100</v>
      </c>
      <c r="AG31" s="126">
        <f t="shared" si="1"/>
        <v>100</v>
      </c>
      <c r="AH31" s="127">
        <f t="shared" si="1"/>
        <v>100</v>
      </c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24"/>
      <c r="BP31" s="24"/>
      <c r="BQ31" s="24"/>
      <c r="BR31" s="24"/>
      <c r="BS31" s="24"/>
      <c r="BT31" s="24"/>
      <c r="BU31" s="24"/>
      <c r="BV31" s="24"/>
      <c r="BW31" s="24"/>
      <c r="BX31" s="24"/>
      <c r="BY31" s="24"/>
      <c r="BZ31" s="24"/>
      <c r="CA31" s="24"/>
      <c r="CB31" s="24"/>
      <c r="CC31" s="24"/>
      <c r="CD31" s="24"/>
      <c r="CE31" s="24"/>
      <c r="CF31" s="24"/>
      <c r="CG31" s="24"/>
      <c r="CH31" s="24"/>
      <c r="CI31" s="24"/>
      <c r="CJ31" s="24"/>
      <c r="CK31" s="24"/>
      <c r="CL31" s="24"/>
      <c r="CM31" s="24"/>
      <c r="CN31" s="24"/>
      <c r="CO31" s="24"/>
      <c r="CP31" s="24"/>
      <c r="CQ31" s="24"/>
      <c r="CR31" s="24"/>
      <c r="CS31" s="24"/>
      <c r="CT31" s="24"/>
      <c r="CU31" s="24"/>
      <c r="CV31" s="24"/>
      <c r="CW31" s="24"/>
      <c r="CX31" s="24"/>
      <c r="CY31" s="24"/>
      <c r="CZ31" s="24"/>
      <c r="DA31" s="24"/>
      <c r="DB31" s="24"/>
      <c r="DC31" s="24"/>
      <c r="DD31" s="24"/>
      <c r="DE31" s="24"/>
      <c r="DF31" s="24"/>
      <c r="DG31" s="24"/>
      <c r="DH31" s="24"/>
    </row>
    <row r="32" spans="1:112" ht="12.75">
      <c r="A32" s="33" t="s">
        <v>75</v>
      </c>
      <c r="B32" s="96"/>
      <c r="C32" s="96"/>
      <c r="D32" s="96"/>
      <c r="E32" s="125">
        <f>SUM(100-E31)</f>
        <v>0</v>
      </c>
      <c r="F32" s="126">
        <f aca="true" t="shared" si="2" ref="F32:AB32">SUM(100-F31)</f>
        <v>0</v>
      </c>
      <c r="G32" s="127">
        <f t="shared" si="2"/>
        <v>0</v>
      </c>
      <c r="H32" s="126">
        <f t="shared" si="2"/>
        <v>0</v>
      </c>
      <c r="I32" s="126">
        <f t="shared" si="2"/>
        <v>0</v>
      </c>
      <c r="J32" s="126">
        <f t="shared" si="2"/>
        <v>0</v>
      </c>
      <c r="K32" s="125">
        <f t="shared" si="2"/>
        <v>0</v>
      </c>
      <c r="L32" s="126">
        <f t="shared" si="2"/>
        <v>0</v>
      </c>
      <c r="M32" s="127">
        <f t="shared" si="2"/>
        <v>0</v>
      </c>
      <c r="N32" s="126">
        <f t="shared" si="2"/>
        <v>0</v>
      </c>
      <c r="O32" s="126">
        <f t="shared" si="2"/>
        <v>0</v>
      </c>
      <c r="P32" s="126">
        <f t="shared" si="2"/>
        <v>0</v>
      </c>
      <c r="Q32" s="125">
        <f t="shared" si="2"/>
        <v>0</v>
      </c>
      <c r="R32" s="126">
        <f t="shared" si="2"/>
        <v>0</v>
      </c>
      <c r="S32" s="127">
        <f t="shared" si="2"/>
        <v>0</v>
      </c>
      <c r="T32" s="126">
        <f t="shared" si="2"/>
        <v>0</v>
      </c>
      <c r="U32" s="126">
        <f t="shared" si="2"/>
        <v>0</v>
      </c>
      <c r="V32" s="126">
        <f t="shared" si="2"/>
        <v>0</v>
      </c>
      <c r="W32" s="125">
        <f t="shared" si="2"/>
        <v>0</v>
      </c>
      <c r="X32" s="126">
        <f t="shared" si="2"/>
        <v>0</v>
      </c>
      <c r="Y32" s="127">
        <f t="shared" si="2"/>
        <v>0</v>
      </c>
      <c r="Z32" s="126">
        <f t="shared" si="2"/>
        <v>0</v>
      </c>
      <c r="AA32" s="126">
        <f t="shared" si="2"/>
        <v>0</v>
      </c>
      <c r="AB32" s="231">
        <f t="shared" si="2"/>
        <v>0</v>
      </c>
      <c r="AC32" s="125">
        <f aca="true" t="shared" si="3" ref="AC32:AH32">SUM(100-AC31)</f>
        <v>0</v>
      </c>
      <c r="AD32" s="126">
        <f t="shared" si="3"/>
        <v>0</v>
      </c>
      <c r="AE32" s="127">
        <f t="shared" si="3"/>
        <v>0</v>
      </c>
      <c r="AF32" s="125">
        <f t="shared" si="3"/>
        <v>0</v>
      </c>
      <c r="AG32" s="126">
        <f t="shared" si="3"/>
        <v>0</v>
      </c>
      <c r="AH32" s="127">
        <f t="shared" si="3"/>
        <v>0</v>
      </c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  <c r="CE32" s="24"/>
      <c r="CF32" s="24"/>
      <c r="CG32" s="24"/>
      <c r="CH32" s="24"/>
      <c r="CI32" s="24"/>
      <c r="CJ32" s="24"/>
      <c r="CK32" s="24"/>
      <c r="CL32" s="24"/>
      <c r="CM32" s="24"/>
      <c r="CN32" s="24"/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4"/>
      <c r="DB32" s="24"/>
      <c r="DC32" s="24"/>
      <c r="DD32" s="24"/>
      <c r="DE32" s="24"/>
      <c r="DF32" s="24"/>
      <c r="DG32" s="24"/>
      <c r="DH32" s="24"/>
    </row>
    <row r="33" spans="1:112" ht="12.75">
      <c r="A33" s="33" t="s">
        <v>76</v>
      </c>
      <c r="B33" s="96"/>
      <c r="C33" s="96"/>
      <c r="D33" s="96"/>
      <c r="E33" s="128"/>
      <c r="F33" s="129">
        <f>SUM(E32+F32+G32)/3</f>
        <v>0</v>
      </c>
      <c r="G33" s="130"/>
      <c r="H33" s="131"/>
      <c r="I33" s="129">
        <f>SUM(H32+I32+J32)/3</f>
        <v>0</v>
      </c>
      <c r="J33" s="129"/>
      <c r="K33" s="132"/>
      <c r="L33" s="129">
        <f>SUM(K32+L32+M32)/3</f>
        <v>0</v>
      </c>
      <c r="M33" s="130"/>
      <c r="N33" s="131"/>
      <c r="O33" s="129">
        <f>SUM(N32+O32+P32)/3</f>
        <v>0</v>
      </c>
      <c r="P33" s="129"/>
      <c r="Q33" s="132"/>
      <c r="R33" s="129">
        <f>SUM(Q32+R32+S32)/3</f>
        <v>0</v>
      </c>
      <c r="S33" s="130"/>
      <c r="T33" s="131"/>
      <c r="U33" s="129">
        <f>SUM(T32+U32+V32)/3</f>
        <v>0</v>
      </c>
      <c r="V33" s="129"/>
      <c r="W33" s="132"/>
      <c r="X33" s="129">
        <f>SUM(W32+X32+Y32)/3</f>
        <v>0</v>
      </c>
      <c r="Y33" s="130"/>
      <c r="Z33" s="131"/>
      <c r="AA33" s="129">
        <f>SUM(Z32+AA32+AB32)/3</f>
        <v>0</v>
      </c>
      <c r="AB33" s="233"/>
      <c r="AC33" s="132"/>
      <c r="AD33" s="129">
        <f>SUM(AC32+AD32+AE32)/3</f>
        <v>0</v>
      </c>
      <c r="AE33" s="234"/>
      <c r="AF33" s="132"/>
      <c r="AG33" s="129">
        <f>SUM(AF32+AG32+AH32)/3</f>
        <v>0</v>
      </c>
      <c r="AH33" s="23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4"/>
      <c r="BS33" s="24"/>
      <c r="BT33" s="24"/>
      <c r="BU33" s="24"/>
      <c r="BV33" s="24"/>
      <c r="BW33" s="24"/>
      <c r="BX33" s="24"/>
      <c r="BY33" s="24"/>
      <c r="BZ33" s="24"/>
      <c r="CA33" s="24"/>
      <c r="CB33" s="24"/>
      <c r="CC33" s="24"/>
      <c r="CD33" s="24"/>
      <c r="CE33" s="24"/>
      <c r="CF33" s="24"/>
      <c r="CG33" s="24"/>
      <c r="CH33" s="24"/>
      <c r="CI33" s="24"/>
      <c r="CJ33" s="24"/>
      <c r="CK33" s="24"/>
      <c r="CL33" s="24"/>
      <c r="CM33" s="24"/>
      <c r="CN33" s="24"/>
      <c r="CO33" s="24"/>
      <c r="CP33" s="24"/>
      <c r="CQ33" s="24"/>
      <c r="CR33" s="24"/>
      <c r="CS33" s="24"/>
      <c r="CT33" s="24"/>
      <c r="CU33" s="24"/>
      <c r="CV33" s="24"/>
      <c r="CW33" s="24"/>
      <c r="CX33" s="24"/>
      <c r="CY33" s="24"/>
      <c r="CZ33" s="24"/>
      <c r="DA33" s="24"/>
      <c r="DB33" s="24"/>
      <c r="DC33" s="24"/>
      <c r="DD33" s="24"/>
      <c r="DE33" s="24"/>
      <c r="DF33" s="24"/>
      <c r="DG33" s="24"/>
      <c r="DH33" s="24"/>
    </row>
    <row r="34" spans="1:112" ht="12.75">
      <c r="A34" s="33" t="s">
        <v>77</v>
      </c>
      <c r="B34" s="96"/>
      <c r="C34" s="96"/>
      <c r="D34" s="96"/>
      <c r="E34" s="128"/>
      <c r="F34" s="129">
        <f>SUM(F33+F12)</f>
        <v>0</v>
      </c>
      <c r="G34" s="130"/>
      <c r="H34" s="131"/>
      <c r="I34" s="129">
        <f>SUM(I33+I12)</f>
        <v>0</v>
      </c>
      <c r="J34" s="129"/>
      <c r="K34" s="132"/>
      <c r="L34" s="129">
        <f>SUM(L33+L12)</f>
        <v>0</v>
      </c>
      <c r="M34" s="130"/>
      <c r="N34" s="131"/>
      <c r="O34" s="129">
        <f>SUM(O33+O12)</f>
        <v>0</v>
      </c>
      <c r="P34" s="129"/>
      <c r="Q34" s="132"/>
      <c r="R34" s="129">
        <f>SUM(R33+R12)</f>
        <v>0</v>
      </c>
      <c r="S34" s="130"/>
      <c r="T34" s="131"/>
      <c r="U34" s="129">
        <f>SUM(U33+U12)</f>
        <v>0</v>
      </c>
      <c r="V34" s="129"/>
      <c r="W34" s="132"/>
      <c r="X34" s="129">
        <f>SUM(X33+X12)</f>
        <v>0</v>
      </c>
      <c r="Y34" s="130"/>
      <c r="Z34" s="131"/>
      <c r="AA34" s="129">
        <f>SUM(AA33+AA12)</f>
        <v>0</v>
      </c>
      <c r="AB34" s="233"/>
      <c r="AC34" s="132"/>
      <c r="AD34" s="129">
        <f>SUM(AD33+AD12)</f>
        <v>0</v>
      </c>
      <c r="AE34" s="234"/>
      <c r="AF34" s="132"/>
      <c r="AG34" s="129">
        <f>SUM(AG33+AG12)</f>
        <v>0</v>
      </c>
      <c r="AH34" s="23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</row>
    <row r="35" spans="1:112" ht="12.75" hidden="1">
      <c r="A35" s="33" t="s">
        <v>78</v>
      </c>
      <c r="B35" s="96"/>
      <c r="C35" s="96"/>
      <c r="D35" s="96"/>
      <c r="E35" s="113"/>
      <c r="F35" s="78" t="s">
        <v>53</v>
      </c>
      <c r="G35" s="121"/>
      <c r="H35" s="114"/>
      <c r="I35" s="78" t="s">
        <v>53</v>
      </c>
      <c r="J35" s="78"/>
      <c r="K35" s="113"/>
      <c r="L35" s="78" t="s">
        <v>53</v>
      </c>
      <c r="M35" s="121"/>
      <c r="N35" s="114"/>
      <c r="O35" s="78" t="s">
        <v>53</v>
      </c>
      <c r="P35" s="78"/>
      <c r="Q35" s="113"/>
      <c r="R35" s="78" t="s">
        <v>53</v>
      </c>
      <c r="S35" s="121"/>
      <c r="T35" s="114"/>
      <c r="U35" s="78" t="s">
        <v>53</v>
      </c>
      <c r="V35" s="78"/>
      <c r="W35" s="113"/>
      <c r="X35" s="78" t="s">
        <v>53</v>
      </c>
      <c r="Y35" s="121"/>
      <c r="Z35" s="114"/>
      <c r="AA35" s="78" t="s">
        <v>53</v>
      </c>
      <c r="AB35" s="78"/>
      <c r="AC35" s="113"/>
      <c r="AD35" s="78" t="s">
        <v>53</v>
      </c>
      <c r="AE35" s="121"/>
      <c r="AF35" s="113"/>
      <c r="AG35" s="78" t="s">
        <v>53</v>
      </c>
      <c r="AH35" s="121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  <c r="DG35" s="24"/>
      <c r="DH35" s="24"/>
    </row>
    <row r="36" spans="1:112" ht="13.5" hidden="1" thickBot="1">
      <c r="A36" s="119" t="s">
        <v>79</v>
      </c>
      <c r="B36" s="19"/>
      <c r="C36" s="19"/>
      <c r="D36" s="19"/>
      <c r="E36" s="82"/>
      <c r="F36" s="134" t="str">
        <f>IF(AND(F12&gt;=85,F33&gt;=92),"кмс",IF(AND(F12&gt;=80,F33&gt;=85),1,IF(AND(F12&gt;=75,F33&gt;=80),2,IF(AND(F12&gt;=70,F33&gt;=70),3,IF(AND(F12&gt;=65,F33&gt;=60),4,IF(AND(F12&gt;=60,F33&gt;=50),5,"---"))))))</f>
        <v>---</v>
      </c>
      <c r="G36" s="135"/>
      <c r="H36" s="136"/>
      <c r="I36" s="134" t="str">
        <f>IF(AND(I12&gt;=85,I33&gt;=92),"кмс",IF(AND(I12&gt;=80,I33&gt;=85),1,IF(AND(I12&gt;=75,I33&gt;=80),2,IF(AND(I12&gt;=70,I33&gt;=70),3,IF(AND(I12&gt;=65,I33&gt;=60),4,IF(AND(I12&gt;=60,I33&gt;=50),5,"---"))))))</f>
        <v>---</v>
      </c>
      <c r="J36" s="134"/>
      <c r="K36" s="137"/>
      <c r="L36" s="134" t="str">
        <f>IF(AND(L12&gt;=85,L33&gt;=92),"кмс",IF(AND(L12&gt;=80,L33&gt;=85),1,IF(AND(L12&gt;=75,L33&gt;=80),2,IF(AND(L12&gt;=70,L33&gt;=70),3,IF(AND(L12&gt;=65,L33&gt;=60),4,IF(AND(L12&gt;=60,L33&gt;=50),5,"---"))))))</f>
        <v>---</v>
      </c>
      <c r="M36" s="135"/>
      <c r="N36" s="136"/>
      <c r="O36" s="134" t="str">
        <f>IF(AND(O12&gt;=85,O33&gt;=92),"кмс",IF(AND(O12&gt;=80,O33&gt;=85),1,IF(AND(O12&gt;=75,O33&gt;=80),2,IF(AND(O12&gt;=70,O33&gt;=70),3,IF(AND(O12&gt;=65,O33&gt;=60),4,IF(AND(O12&gt;=60,O33&gt;=50),5,"---"))))))</f>
        <v>---</v>
      </c>
      <c r="P36" s="134"/>
      <c r="Q36" s="137"/>
      <c r="R36" s="134" t="str">
        <f>IF(AND(R12&gt;=85,R33&gt;=92),"кмс",IF(AND(R12&gt;=80,R33&gt;=85),1,IF(AND(R12&gt;=75,R33&gt;=80),2,IF(AND(R12&gt;=70,R33&gt;=70),3,IF(AND(R12&gt;=65,R33&gt;=60),4,IF(AND(R12&gt;=60,R33&gt;=50),5,"---"))))))</f>
        <v>---</v>
      </c>
      <c r="S36" s="135"/>
      <c r="T36" s="136"/>
      <c r="U36" s="134" t="str">
        <f>IF(AND(U12&gt;=85,U33&gt;=92),"кмс",IF(AND(U12&gt;=80,U33&gt;=85),1,IF(AND(U12&gt;=75,U33&gt;=80),2,IF(AND(U12&gt;=70,U33&gt;=70),3,IF(AND(U12&gt;=65,U33&gt;=60),4,IF(AND(U12&gt;=60,U33&gt;=50),5,"---"))))))</f>
        <v>---</v>
      </c>
      <c r="V36" s="134"/>
      <c r="W36" s="137"/>
      <c r="X36" s="134" t="str">
        <f>IF(AND(X12&gt;=85,X33&gt;=92),"кмс",IF(AND(X12&gt;=80,X33&gt;=85),1,IF(AND(X12&gt;=75,X33&gt;=80),2,IF(AND(X12&gt;=70,X33&gt;=70),3,IF(AND(X12&gt;=65,X33&gt;=60),4,IF(AND(X12&gt;=60,X33&gt;=50),5,"---"))))))</f>
        <v>---</v>
      </c>
      <c r="Y36" s="135"/>
      <c r="Z36" s="136"/>
      <c r="AA36" s="134" t="str">
        <f>IF(AND(AA12&gt;=85,AA33&gt;=92),"кмс",IF(AND(AA12&gt;=80,AA33&gt;=85),1,IF(AND(AA12&gt;=75,AA33&gt;=80),2,IF(AND(AA12&gt;=70,AA33&gt;=70),3,IF(AND(AA12&gt;=65,AA33&gt;=60),4,IF(AND(AA12&gt;=60,AA33&gt;=50),5,"---"))))))</f>
        <v>---</v>
      </c>
      <c r="AB36" s="134"/>
      <c r="AC36" s="235"/>
      <c r="AD36" s="236" t="str">
        <f>IF(AND(AD12&gt;=85,AD33&gt;=92),"кмс",IF(AND(AD12&gt;=80,AD33&gt;=85),1,IF(AND(AD12&gt;=75,AD33&gt;=80),2,IF(AND(AD12&gt;=70,AD33&gt;=70),3,IF(AND(AD12&gt;=65,AD33&gt;=60),4,IF(AND(AD12&gt;=60,AD33&gt;=50),5,"---"))))))</f>
        <v>---</v>
      </c>
      <c r="AE36" s="237"/>
      <c r="AF36" s="235"/>
      <c r="AG36" s="236" t="str">
        <f>IF(AND(AG12&gt;=85,AG33&gt;=92),"кмс",IF(AND(AG12&gt;=80,AG33&gt;=85),1,IF(AND(AG12&gt;=75,AG33&gt;=80),2,IF(AND(AG12&gt;=70,AG33&gt;=70),3,IF(AND(AG12&gt;=65,AG33&gt;=60),4,IF(AND(AG12&gt;=60,AG33&gt;=50),5,"---"))))))</f>
        <v>---</v>
      </c>
      <c r="AH36" s="237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  <c r="CE36" s="24"/>
      <c r="CF36" s="24"/>
      <c r="CG36" s="24"/>
      <c r="CH36" s="24"/>
      <c r="CI36" s="24"/>
      <c r="CJ36" s="24"/>
      <c r="CK36" s="24"/>
      <c r="CL36" s="24"/>
      <c r="CM36" s="24"/>
      <c r="CN36" s="24"/>
      <c r="CO36" s="24"/>
      <c r="CP36" s="24"/>
      <c r="CQ36" s="24"/>
      <c r="CR36" s="24"/>
      <c r="CS36" s="24"/>
      <c r="CT36" s="24"/>
      <c r="CU36" s="24"/>
      <c r="CV36" s="24"/>
      <c r="CW36" s="24"/>
      <c r="CX36" s="24"/>
      <c r="CY36" s="24"/>
      <c r="CZ36" s="24"/>
      <c r="DA36" s="24"/>
      <c r="DB36" s="24"/>
      <c r="DC36" s="24"/>
      <c r="DD36" s="24"/>
      <c r="DE36" s="24"/>
      <c r="DF36" s="24"/>
      <c r="DG36" s="24"/>
      <c r="DH36" s="24"/>
    </row>
    <row r="37" spans="30:112" ht="12.75">
      <c r="AD37" s="9"/>
      <c r="AE37" s="9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4"/>
      <c r="BM37" s="24"/>
      <c r="BN37" s="24"/>
      <c r="BO37" s="24"/>
      <c r="BP37" s="24"/>
      <c r="BQ37" s="24"/>
      <c r="BR37" s="24"/>
      <c r="BS37" s="24"/>
      <c r="BT37" s="24"/>
      <c r="BU37" s="24"/>
      <c r="BV37" s="24"/>
      <c r="BW37" s="24"/>
      <c r="BX37" s="24"/>
      <c r="BY37" s="24"/>
      <c r="BZ37" s="24"/>
      <c r="CA37" s="24"/>
      <c r="CB37" s="24"/>
      <c r="CC37" s="24"/>
      <c r="CD37" s="24"/>
      <c r="CE37" s="24"/>
      <c r="CF37" s="24"/>
      <c r="CG37" s="24"/>
      <c r="CH37" s="24"/>
      <c r="CI37" s="24"/>
      <c r="CJ37" s="24"/>
      <c r="CK37" s="24"/>
      <c r="CL37" s="24"/>
      <c r="CM37" s="24"/>
      <c r="CN37" s="24"/>
      <c r="CO37" s="24"/>
      <c r="CP37" s="24"/>
      <c r="CQ37" s="24"/>
      <c r="CR37" s="24"/>
      <c r="CS37" s="24"/>
      <c r="CT37" s="24"/>
      <c r="CU37" s="24"/>
      <c r="CV37" s="24"/>
      <c r="CW37" s="24"/>
      <c r="CX37" s="24"/>
      <c r="CY37" s="24"/>
      <c r="CZ37" s="24"/>
      <c r="DA37" s="24"/>
      <c r="DB37" s="24"/>
      <c r="DC37" s="24"/>
      <c r="DD37" s="24"/>
      <c r="DE37" s="24"/>
      <c r="DF37" s="24"/>
      <c r="DG37" s="24"/>
      <c r="DH37" s="24"/>
    </row>
    <row r="38" spans="2:112" ht="12.75">
      <c r="B38" t="s">
        <v>35</v>
      </c>
      <c r="L38" t="s">
        <v>36</v>
      </c>
      <c r="AD38" s="9"/>
      <c r="AE38" s="9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4"/>
      <c r="BZ38" s="24"/>
      <c r="CA38" s="24"/>
      <c r="CB38" s="24"/>
      <c r="CC38" s="24"/>
      <c r="CD38" s="24"/>
      <c r="CE38" s="24"/>
      <c r="CF38" s="24"/>
      <c r="CG38" s="24"/>
      <c r="CH38" s="24"/>
      <c r="CI38" s="24"/>
      <c r="CJ38" s="24"/>
      <c r="CK38" s="24"/>
      <c r="CL38" s="24"/>
      <c r="CM38" s="24"/>
      <c r="CN38" s="24"/>
      <c r="CO38" s="24"/>
      <c r="CP38" s="24"/>
      <c r="CQ38" s="24"/>
      <c r="CR38" s="24"/>
      <c r="CS38" s="24"/>
      <c r="CT38" s="24"/>
      <c r="CU38" s="24"/>
      <c r="CV38" s="24"/>
      <c r="CW38" s="24"/>
      <c r="CX38" s="24"/>
      <c r="CY38" s="24"/>
      <c r="CZ38" s="24"/>
      <c r="DA38" s="24"/>
      <c r="DB38" s="24"/>
      <c r="DC38" s="24"/>
      <c r="DD38" s="24"/>
      <c r="DE38" s="24"/>
      <c r="DF38" s="24"/>
      <c r="DG38" s="24"/>
      <c r="DH38" s="24"/>
    </row>
    <row r="39" spans="30:112" ht="12.75"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24"/>
      <c r="BG39" s="24"/>
      <c r="BH39" s="24"/>
      <c r="BI39" s="24"/>
      <c r="BJ39" s="24"/>
      <c r="BK39" s="24"/>
      <c r="BL39" s="24"/>
      <c r="BM39" s="24"/>
      <c r="BN39" s="24"/>
      <c r="BO39" s="24"/>
      <c r="BP39" s="24"/>
      <c r="BQ39" s="24"/>
      <c r="BR39" s="24"/>
      <c r="BS39" s="24"/>
      <c r="BT39" s="24"/>
      <c r="BU39" s="24"/>
      <c r="BV39" s="24"/>
      <c r="BW39" s="24"/>
      <c r="BX39" s="24"/>
      <c r="BY39" s="24"/>
      <c r="BZ39" s="24"/>
      <c r="CA39" s="24"/>
      <c r="CB39" s="24"/>
      <c r="CC39" s="24"/>
      <c r="CD39" s="24"/>
      <c r="CE39" s="24"/>
      <c r="CF39" s="24"/>
      <c r="CG39" s="24"/>
      <c r="CH39" s="24"/>
      <c r="CI39" s="24"/>
      <c r="CJ39" s="24"/>
      <c r="CK39" s="24"/>
      <c r="CL39" s="24"/>
      <c r="CM39" s="24"/>
      <c r="CN39" s="24"/>
      <c r="CO39" s="24"/>
      <c r="CP39" s="24"/>
      <c r="CQ39" s="24"/>
      <c r="CR39" s="24"/>
      <c r="CS39" s="24"/>
      <c r="CT39" s="24"/>
      <c r="CU39" s="24"/>
      <c r="CV39" s="24"/>
      <c r="CW39" s="24"/>
      <c r="CX39" s="24"/>
      <c r="CY39" s="24"/>
      <c r="CZ39" s="24"/>
      <c r="DA39" s="24"/>
      <c r="DB39" s="24"/>
      <c r="DC39" s="24"/>
      <c r="DD39" s="24"/>
      <c r="DE39" s="24"/>
      <c r="DF39" s="24"/>
      <c r="DG39" s="24"/>
      <c r="DH39" s="24"/>
    </row>
    <row r="40" spans="1:112" ht="12.75">
      <c r="A40" s="9"/>
      <c r="B40" s="24"/>
      <c r="C40" s="24"/>
      <c r="D40" s="24"/>
      <c r="E40" s="9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24"/>
      <c r="BI40" s="24"/>
      <c r="BJ40" s="24"/>
      <c r="BK40" s="24"/>
      <c r="BL40" s="24"/>
      <c r="BM40" s="24"/>
      <c r="BN40" s="24"/>
      <c r="BO40" s="24"/>
      <c r="BP40" s="24"/>
      <c r="BQ40" s="24"/>
      <c r="BR40" s="24"/>
      <c r="BS40" s="24"/>
      <c r="BT40" s="24"/>
      <c r="BU40" s="24"/>
      <c r="BV40" s="24"/>
      <c r="BW40" s="24"/>
      <c r="BX40" s="24"/>
      <c r="BY40" s="24"/>
      <c r="BZ40" s="24"/>
      <c r="CA40" s="24"/>
      <c r="CB40" s="24"/>
      <c r="CC40" s="24"/>
      <c r="CD40" s="24"/>
      <c r="CE40" s="24"/>
      <c r="CF40" s="24"/>
      <c r="CG40" s="24"/>
      <c r="CH40" s="24"/>
      <c r="CI40" s="24"/>
      <c r="CJ40" s="24"/>
      <c r="CK40" s="24"/>
      <c r="CL40" s="24"/>
      <c r="CM40" s="24"/>
      <c r="CN40" s="24"/>
      <c r="CO40" s="24"/>
      <c r="CP40" s="24"/>
      <c r="CQ40" s="24"/>
      <c r="CR40" s="24"/>
      <c r="CS40" s="24"/>
      <c r="CT40" s="24"/>
      <c r="CU40" s="24"/>
      <c r="CV40" s="24"/>
      <c r="CW40" s="24"/>
      <c r="CX40" s="24"/>
      <c r="CY40" s="24"/>
      <c r="CZ40" s="24"/>
      <c r="DA40" s="24"/>
      <c r="DB40" s="24"/>
      <c r="DC40" s="24"/>
      <c r="DD40" s="24"/>
      <c r="DE40" s="24"/>
      <c r="DF40" s="24"/>
      <c r="DG40" s="24"/>
      <c r="DH40" s="24"/>
    </row>
    <row r="41" spans="1:112" ht="12.75">
      <c r="A41" s="9"/>
      <c r="B41" s="24"/>
      <c r="C41" s="24"/>
      <c r="D41" s="24"/>
      <c r="E41" s="9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  <c r="BF41" s="24"/>
      <c r="BG41" s="24"/>
      <c r="BH41" s="24"/>
      <c r="BI41" s="24"/>
      <c r="BJ41" s="24"/>
      <c r="BK41" s="24"/>
      <c r="BL41" s="24"/>
      <c r="BM41" s="24"/>
      <c r="BN41" s="24"/>
      <c r="BO41" s="24"/>
      <c r="BP41" s="24"/>
      <c r="BQ41" s="24"/>
      <c r="BR41" s="24"/>
      <c r="BS41" s="24"/>
      <c r="BT41" s="24"/>
      <c r="BU41" s="24"/>
      <c r="BV41" s="24"/>
      <c r="BW41" s="24"/>
      <c r="BX41" s="24"/>
      <c r="BY41" s="24"/>
      <c r="BZ41" s="24"/>
      <c r="CA41" s="24"/>
      <c r="CB41" s="24"/>
      <c r="CC41" s="24"/>
      <c r="CD41" s="24"/>
      <c r="CE41" s="24"/>
      <c r="CF41" s="24"/>
      <c r="CG41" s="24"/>
      <c r="CH41" s="24"/>
      <c r="CI41" s="24"/>
      <c r="CJ41" s="24"/>
      <c r="CK41" s="24"/>
      <c r="CL41" s="24"/>
      <c r="CM41" s="24"/>
      <c r="CN41" s="24"/>
      <c r="CO41" s="24"/>
      <c r="CP41" s="24"/>
      <c r="CQ41" s="24"/>
      <c r="CR41" s="24"/>
      <c r="CS41" s="24"/>
      <c r="CT41" s="24"/>
      <c r="CU41" s="24"/>
      <c r="CV41" s="24"/>
      <c r="CW41" s="24"/>
      <c r="CX41" s="24"/>
      <c r="CY41" s="24"/>
      <c r="CZ41" s="24"/>
      <c r="DA41" s="24"/>
      <c r="DB41" s="24"/>
      <c r="DC41" s="24"/>
      <c r="DD41" s="24"/>
      <c r="DE41" s="24"/>
      <c r="DF41" s="24"/>
      <c r="DG41" s="24"/>
      <c r="DH41" s="24"/>
    </row>
    <row r="42" spans="1:112" ht="12.75">
      <c r="A42" s="9"/>
      <c r="B42" s="24"/>
      <c r="C42" s="24"/>
      <c r="D42" s="24"/>
      <c r="E42" s="9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  <c r="BF42" s="24"/>
      <c r="BG42" s="24"/>
      <c r="BH42" s="24"/>
      <c r="BI42" s="24"/>
      <c r="BJ42" s="24"/>
      <c r="BK42" s="24"/>
      <c r="BL42" s="24"/>
      <c r="BM42" s="24"/>
      <c r="BN42" s="24"/>
      <c r="BO42" s="24"/>
      <c r="BP42" s="24"/>
      <c r="BQ42" s="24"/>
      <c r="BR42" s="24"/>
      <c r="BS42" s="24"/>
      <c r="BT42" s="24"/>
      <c r="BU42" s="24"/>
      <c r="BV42" s="24"/>
      <c r="BW42" s="24"/>
      <c r="BX42" s="24"/>
      <c r="BY42" s="24"/>
      <c r="BZ42" s="24"/>
      <c r="CA42" s="24"/>
      <c r="CB42" s="24"/>
      <c r="CC42" s="24"/>
      <c r="CD42" s="24"/>
      <c r="CE42" s="24"/>
      <c r="CF42" s="24"/>
      <c r="CG42" s="24"/>
      <c r="CH42" s="24"/>
      <c r="CI42" s="24"/>
      <c r="CJ42" s="24"/>
      <c r="CK42" s="24"/>
      <c r="CL42" s="24"/>
      <c r="CM42" s="24"/>
      <c r="CN42" s="24"/>
      <c r="CO42" s="24"/>
      <c r="CP42" s="24"/>
      <c r="CQ42" s="24"/>
      <c r="CR42" s="24"/>
      <c r="CS42" s="24"/>
      <c r="CT42" s="24"/>
      <c r="CU42" s="24"/>
      <c r="CV42" s="24"/>
      <c r="CW42" s="24"/>
      <c r="CX42" s="24"/>
      <c r="CY42" s="24"/>
      <c r="CZ42" s="24"/>
      <c r="DA42" s="24"/>
      <c r="DB42" s="24"/>
      <c r="DC42" s="24"/>
      <c r="DD42" s="24"/>
      <c r="DE42" s="24"/>
      <c r="DF42" s="24"/>
      <c r="DG42" s="24"/>
      <c r="DH42" s="24"/>
    </row>
    <row r="43" spans="1:112" ht="12.75">
      <c r="A43" s="9"/>
      <c r="B43" s="24"/>
      <c r="C43" s="24"/>
      <c r="D43" s="24"/>
      <c r="E43" s="9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  <c r="CC43" s="24"/>
      <c r="CD43" s="24"/>
      <c r="CE43" s="24"/>
      <c r="CF43" s="24"/>
      <c r="CG43" s="24"/>
      <c r="CH43" s="24"/>
      <c r="CI43" s="24"/>
      <c r="CJ43" s="24"/>
      <c r="CK43" s="24"/>
      <c r="CL43" s="24"/>
      <c r="CM43" s="24"/>
      <c r="CN43" s="24"/>
      <c r="CO43" s="24"/>
      <c r="CP43" s="24"/>
      <c r="CQ43" s="24"/>
      <c r="CR43" s="24"/>
      <c r="CS43" s="24"/>
      <c r="CT43" s="24"/>
      <c r="CU43" s="24"/>
      <c r="CV43" s="24"/>
      <c r="CW43" s="24"/>
      <c r="CX43" s="24"/>
      <c r="CY43" s="24"/>
      <c r="CZ43" s="24"/>
      <c r="DA43" s="24"/>
      <c r="DB43" s="24"/>
      <c r="DC43" s="24"/>
      <c r="DD43" s="24"/>
      <c r="DE43" s="24"/>
      <c r="DF43" s="24"/>
      <c r="DG43" s="24"/>
      <c r="DH43" s="24"/>
    </row>
    <row r="44" spans="1:112" ht="12.75">
      <c r="A44" s="9"/>
      <c r="B44" s="24"/>
      <c r="C44" s="24"/>
      <c r="D44" s="24"/>
      <c r="E44" s="9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24"/>
      <c r="BK44" s="24"/>
      <c r="BL44" s="24"/>
      <c r="BM44" s="24"/>
      <c r="BN44" s="24"/>
      <c r="BO44" s="24"/>
      <c r="BP44" s="24"/>
      <c r="BQ44" s="24"/>
      <c r="BR44" s="24"/>
      <c r="BS44" s="24"/>
      <c r="BT44" s="24"/>
      <c r="BU44" s="24"/>
      <c r="BV44" s="24"/>
      <c r="BW44" s="24"/>
      <c r="BX44" s="24"/>
      <c r="BY44" s="24"/>
      <c r="BZ44" s="24"/>
      <c r="CA44" s="24"/>
      <c r="CB44" s="24"/>
      <c r="CC44" s="24"/>
      <c r="CD44" s="24"/>
      <c r="CE44" s="24"/>
      <c r="CF44" s="24"/>
      <c r="CG44" s="24"/>
      <c r="CH44" s="24"/>
      <c r="CI44" s="24"/>
      <c r="CJ44" s="24"/>
      <c r="CK44" s="24"/>
      <c r="CL44" s="24"/>
      <c r="CM44" s="24"/>
      <c r="CN44" s="24"/>
      <c r="CO44" s="24"/>
      <c r="CP44" s="24"/>
      <c r="CQ44" s="24"/>
      <c r="CR44" s="24"/>
      <c r="CS44" s="24"/>
      <c r="CT44" s="24"/>
      <c r="CU44" s="24"/>
      <c r="CV44" s="24"/>
      <c r="CW44" s="24"/>
      <c r="CX44" s="24"/>
      <c r="CY44" s="24"/>
      <c r="CZ44" s="24"/>
      <c r="DA44" s="24"/>
      <c r="DB44" s="24"/>
      <c r="DC44" s="24"/>
      <c r="DD44" s="24"/>
      <c r="DE44" s="24"/>
      <c r="DF44" s="24"/>
      <c r="DG44" s="24"/>
      <c r="DH44" s="24"/>
    </row>
    <row r="45" spans="1:112" ht="12.75">
      <c r="A45" s="9"/>
      <c r="B45" s="24"/>
      <c r="C45" s="24"/>
      <c r="D45" s="24"/>
      <c r="E45" s="9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24"/>
      <c r="BN45" s="24"/>
      <c r="BO45" s="24"/>
      <c r="BP45" s="24"/>
      <c r="BQ45" s="24"/>
      <c r="BR45" s="24"/>
      <c r="BS45" s="24"/>
      <c r="BT45" s="24"/>
      <c r="BU45" s="24"/>
      <c r="BV45" s="24"/>
      <c r="BW45" s="24"/>
      <c r="BX45" s="24"/>
      <c r="BY45" s="24"/>
      <c r="BZ45" s="24"/>
      <c r="CA45" s="24"/>
      <c r="CB45" s="24"/>
      <c r="CC45" s="24"/>
      <c r="CD45" s="24"/>
      <c r="CE45" s="24"/>
      <c r="CF45" s="24"/>
      <c r="CG45" s="24"/>
      <c r="CH45" s="24"/>
      <c r="CI45" s="24"/>
      <c r="CJ45" s="24"/>
      <c r="CK45" s="24"/>
      <c r="CL45" s="24"/>
      <c r="CM45" s="24"/>
      <c r="CN45" s="24"/>
      <c r="CO45" s="24"/>
      <c r="CP45" s="24"/>
      <c r="CQ45" s="24"/>
      <c r="CR45" s="24"/>
      <c r="CS45" s="24"/>
      <c r="CT45" s="24"/>
      <c r="CU45" s="24"/>
      <c r="CV45" s="24"/>
      <c r="CW45" s="24"/>
      <c r="CX45" s="24"/>
      <c r="CY45" s="24"/>
      <c r="CZ45" s="24"/>
      <c r="DA45" s="24"/>
      <c r="DB45" s="24"/>
      <c r="DC45" s="24"/>
      <c r="DD45" s="24"/>
      <c r="DE45" s="24"/>
      <c r="DF45" s="24"/>
      <c r="DG45" s="24"/>
      <c r="DH45" s="24"/>
    </row>
    <row r="46" spans="1:112" ht="12.75">
      <c r="A46" s="9"/>
      <c r="B46" s="24"/>
      <c r="C46" s="24"/>
      <c r="D46" s="24"/>
      <c r="E46" s="9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  <c r="BF46" s="24"/>
      <c r="BG46" s="24"/>
      <c r="BH46" s="24"/>
      <c r="BI46" s="24"/>
      <c r="BJ46" s="24"/>
      <c r="BK46" s="24"/>
      <c r="BL46" s="24"/>
      <c r="BM46" s="24"/>
      <c r="BN46" s="24"/>
      <c r="BO46" s="24"/>
      <c r="BP46" s="24"/>
      <c r="BQ46" s="24"/>
      <c r="BR46" s="24"/>
      <c r="BS46" s="24"/>
      <c r="BT46" s="24"/>
      <c r="BU46" s="24"/>
      <c r="BV46" s="24"/>
      <c r="BW46" s="24"/>
      <c r="BX46" s="24"/>
      <c r="BY46" s="24"/>
      <c r="BZ46" s="24"/>
      <c r="CA46" s="24"/>
      <c r="CB46" s="24"/>
      <c r="CC46" s="24"/>
      <c r="CD46" s="24"/>
      <c r="CE46" s="24"/>
      <c r="CF46" s="24"/>
      <c r="CG46" s="24"/>
      <c r="CH46" s="24"/>
      <c r="CI46" s="24"/>
      <c r="CJ46" s="24"/>
      <c r="CK46" s="24"/>
      <c r="CL46" s="24"/>
      <c r="CM46" s="24"/>
      <c r="CN46" s="24"/>
      <c r="CO46" s="24"/>
      <c r="CP46" s="24"/>
      <c r="CQ46" s="24"/>
      <c r="CR46" s="24"/>
      <c r="CS46" s="24"/>
      <c r="CT46" s="24"/>
      <c r="CU46" s="24"/>
      <c r="CV46" s="24"/>
      <c r="CW46" s="24"/>
      <c r="CX46" s="24"/>
      <c r="CY46" s="24"/>
      <c r="CZ46" s="24"/>
      <c r="DA46" s="24"/>
      <c r="DB46" s="24"/>
      <c r="DC46" s="24"/>
      <c r="DD46" s="24"/>
      <c r="DE46" s="24"/>
      <c r="DF46" s="24"/>
      <c r="DG46" s="24"/>
      <c r="DH46" s="24"/>
    </row>
    <row r="47" spans="1:112" ht="12.75">
      <c r="A47" s="9"/>
      <c r="B47" s="24"/>
      <c r="C47" s="24"/>
      <c r="D47" s="24"/>
      <c r="E47" s="9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24"/>
      <c r="BG47" s="24"/>
      <c r="BH47" s="24"/>
      <c r="BI47" s="24"/>
      <c r="BJ47" s="24"/>
      <c r="BK47" s="24"/>
      <c r="BL47" s="24"/>
      <c r="BM47" s="24"/>
      <c r="BN47" s="24"/>
      <c r="BO47" s="24"/>
      <c r="BP47" s="24"/>
      <c r="BQ47" s="24"/>
      <c r="BR47" s="24"/>
      <c r="BS47" s="24"/>
      <c r="BT47" s="24"/>
      <c r="BU47" s="24"/>
      <c r="BV47" s="24"/>
      <c r="BW47" s="24"/>
      <c r="BX47" s="24"/>
      <c r="BY47" s="24"/>
      <c r="BZ47" s="24"/>
      <c r="CA47" s="24"/>
      <c r="CB47" s="24"/>
      <c r="CC47" s="24"/>
      <c r="CD47" s="24"/>
      <c r="CE47" s="24"/>
      <c r="CF47" s="24"/>
      <c r="CG47" s="24"/>
      <c r="CH47" s="24"/>
      <c r="CI47" s="24"/>
      <c r="CJ47" s="24"/>
      <c r="CK47" s="24"/>
      <c r="CL47" s="24"/>
      <c r="CM47" s="24"/>
      <c r="CN47" s="24"/>
      <c r="CO47" s="24"/>
      <c r="CP47" s="24"/>
      <c r="CQ47" s="24"/>
      <c r="CR47" s="24"/>
      <c r="CS47" s="24"/>
      <c r="CT47" s="24"/>
      <c r="CU47" s="24"/>
      <c r="CV47" s="24"/>
      <c r="CW47" s="24"/>
      <c r="CX47" s="24"/>
      <c r="CY47" s="24"/>
      <c r="CZ47" s="24"/>
      <c r="DA47" s="24"/>
      <c r="DB47" s="24"/>
      <c r="DC47" s="24"/>
      <c r="DD47" s="24"/>
      <c r="DE47" s="24"/>
      <c r="DF47" s="24"/>
      <c r="DG47" s="24"/>
      <c r="DH47" s="24"/>
    </row>
    <row r="48" spans="1:112" ht="12.75">
      <c r="A48" s="9"/>
      <c r="B48" s="24"/>
      <c r="C48" s="24"/>
      <c r="D48" s="24"/>
      <c r="E48" s="9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24"/>
      <c r="BF48" s="24"/>
      <c r="BG48" s="24"/>
      <c r="BH48" s="24"/>
      <c r="BI48" s="24"/>
      <c r="BJ48" s="24"/>
      <c r="BK48" s="24"/>
      <c r="BL48" s="24"/>
      <c r="BM48" s="24"/>
      <c r="BN48" s="24"/>
      <c r="BO48" s="24"/>
      <c r="BP48" s="24"/>
      <c r="BQ48" s="24"/>
      <c r="BR48" s="24"/>
      <c r="BS48" s="24"/>
      <c r="BT48" s="24"/>
      <c r="BU48" s="24"/>
      <c r="BV48" s="24"/>
      <c r="BW48" s="24"/>
      <c r="BX48" s="24"/>
      <c r="BY48" s="24"/>
      <c r="BZ48" s="24"/>
      <c r="CA48" s="24"/>
      <c r="CB48" s="24"/>
      <c r="CC48" s="24"/>
      <c r="CD48" s="24"/>
      <c r="CE48" s="24"/>
      <c r="CF48" s="24"/>
      <c r="CG48" s="24"/>
      <c r="CH48" s="24"/>
      <c r="CI48" s="24"/>
      <c r="CJ48" s="24"/>
      <c r="CK48" s="24"/>
      <c r="CL48" s="24"/>
      <c r="CM48" s="24"/>
      <c r="CN48" s="24"/>
      <c r="CO48" s="24"/>
      <c r="CP48" s="24"/>
      <c r="CQ48" s="24"/>
      <c r="CR48" s="24"/>
      <c r="CS48" s="24"/>
      <c r="CT48" s="24"/>
      <c r="CU48" s="24"/>
      <c r="CV48" s="24"/>
      <c r="CW48" s="24"/>
      <c r="CX48" s="24"/>
      <c r="CY48" s="24"/>
      <c r="CZ48" s="24"/>
      <c r="DA48" s="24"/>
      <c r="DB48" s="24"/>
      <c r="DC48" s="24"/>
      <c r="DD48" s="24"/>
      <c r="DE48" s="24"/>
      <c r="DF48" s="24"/>
      <c r="DG48" s="24"/>
      <c r="DH48" s="24"/>
    </row>
    <row r="49" spans="1:112" ht="12.75">
      <c r="A49" s="9"/>
      <c r="B49" s="24"/>
      <c r="C49" s="24"/>
      <c r="D49" s="24"/>
      <c r="E49" s="9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  <c r="BF49" s="24"/>
      <c r="BG49" s="24"/>
      <c r="BH49" s="24"/>
      <c r="BI49" s="24"/>
      <c r="BJ49" s="24"/>
      <c r="BK49" s="24"/>
      <c r="BL49" s="24"/>
      <c r="BM49" s="24"/>
      <c r="BN49" s="24"/>
      <c r="BO49" s="24"/>
      <c r="BP49" s="24"/>
      <c r="BQ49" s="24"/>
      <c r="BR49" s="24"/>
      <c r="BS49" s="24"/>
      <c r="BT49" s="24"/>
      <c r="BU49" s="24"/>
      <c r="BV49" s="24"/>
      <c r="BW49" s="24"/>
      <c r="BX49" s="24"/>
      <c r="BY49" s="24"/>
      <c r="BZ49" s="24"/>
      <c r="CA49" s="24"/>
      <c r="CB49" s="24"/>
      <c r="CC49" s="24"/>
      <c r="CD49" s="24"/>
      <c r="CE49" s="24"/>
      <c r="CF49" s="24"/>
      <c r="CG49" s="24"/>
      <c r="CH49" s="24"/>
      <c r="CI49" s="24"/>
      <c r="CJ49" s="24"/>
      <c r="CK49" s="24"/>
      <c r="CL49" s="24"/>
      <c r="CM49" s="24"/>
      <c r="CN49" s="24"/>
      <c r="CO49" s="24"/>
      <c r="CP49" s="24"/>
      <c r="CQ49" s="24"/>
      <c r="CR49" s="24"/>
      <c r="CS49" s="24"/>
      <c r="CT49" s="24"/>
      <c r="CU49" s="24"/>
      <c r="CV49" s="24"/>
      <c r="CW49" s="24"/>
      <c r="CX49" s="24"/>
      <c r="CY49" s="24"/>
      <c r="CZ49" s="24"/>
      <c r="DA49" s="24"/>
      <c r="DB49" s="24"/>
      <c r="DC49" s="24"/>
      <c r="DD49" s="24"/>
      <c r="DE49" s="24"/>
      <c r="DF49" s="24"/>
      <c r="DG49" s="24"/>
      <c r="DH49" s="24"/>
    </row>
    <row r="50" spans="1:112" ht="12.75">
      <c r="A50" s="9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4"/>
      <c r="BC50" s="24"/>
      <c r="BD50" s="24"/>
      <c r="BE50" s="24"/>
      <c r="BF50" s="24"/>
      <c r="BG50" s="24"/>
      <c r="BH50" s="24"/>
      <c r="BI50" s="24"/>
      <c r="BJ50" s="24"/>
      <c r="BK50" s="24"/>
      <c r="BL50" s="24"/>
      <c r="BM50" s="24"/>
      <c r="BN50" s="24"/>
      <c r="BO50" s="24"/>
      <c r="BP50" s="24"/>
      <c r="BQ50" s="24"/>
      <c r="BR50" s="24"/>
      <c r="BS50" s="24"/>
      <c r="BT50" s="24"/>
      <c r="BU50" s="24"/>
      <c r="BV50" s="24"/>
      <c r="BW50" s="24"/>
      <c r="BX50" s="24"/>
      <c r="BY50" s="24"/>
      <c r="BZ50" s="24"/>
      <c r="CA50" s="24"/>
      <c r="CB50" s="24"/>
      <c r="CC50" s="24"/>
      <c r="CD50" s="24"/>
      <c r="CE50" s="24"/>
      <c r="CF50" s="24"/>
      <c r="CG50" s="24"/>
      <c r="CH50" s="24"/>
      <c r="CI50" s="24"/>
      <c r="CJ50" s="24"/>
      <c r="CK50" s="24"/>
      <c r="CL50" s="24"/>
      <c r="CM50" s="24"/>
      <c r="CN50" s="24"/>
      <c r="CO50" s="24"/>
      <c r="CP50" s="24"/>
      <c r="CQ50" s="24"/>
      <c r="CR50" s="24"/>
      <c r="CS50" s="24"/>
      <c r="CT50" s="24"/>
      <c r="CU50" s="24"/>
      <c r="CV50" s="24"/>
      <c r="CW50" s="24"/>
      <c r="CX50" s="24"/>
      <c r="CY50" s="24"/>
      <c r="CZ50" s="24"/>
      <c r="DA50" s="24"/>
      <c r="DB50" s="24"/>
      <c r="DC50" s="24"/>
      <c r="DD50" s="24"/>
      <c r="DE50" s="24"/>
      <c r="DF50" s="24"/>
      <c r="DG50" s="24"/>
      <c r="DH50" s="24"/>
    </row>
    <row r="51" spans="1:112" ht="12.75">
      <c r="A51" s="9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4"/>
      <c r="BE51" s="24"/>
      <c r="BF51" s="24"/>
      <c r="BG51" s="24"/>
      <c r="BH51" s="24"/>
      <c r="BI51" s="24"/>
      <c r="BJ51" s="24"/>
      <c r="BK51" s="24"/>
      <c r="BL51" s="24"/>
      <c r="BM51" s="24"/>
      <c r="BN51" s="24"/>
      <c r="BO51" s="24"/>
      <c r="BP51" s="24"/>
      <c r="BQ51" s="24"/>
      <c r="BR51" s="24"/>
      <c r="BS51" s="24"/>
      <c r="BT51" s="24"/>
      <c r="BU51" s="24"/>
      <c r="BV51" s="24"/>
      <c r="BW51" s="24"/>
      <c r="BX51" s="24"/>
      <c r="BY51" s="24"/>
      <c r="BZ51" s="24"/>
      <c r="CA51" s="24"/>
      <c r="CB51" s="24"/>
      <c r="CC51" s="24"/>
      <c r="CD51" s="24"/>
      <c r="CE51" s="24"/>
      <c r="CF51" s="24"/>
      <c r="CG51" s="24"/>
      <c r="CH51" s="24"/>
      <c r="CI51" s="24"/>
      <c r="CJ51" s="24"/>
      <c r="CK51" s="24"/>
      <c r="CL51" s="24"/>
      <c r="CM51" s="24"/>
      <c r="CN51" s="24"/>
      <c r="CO51" s="24"/>
      <c r="CP51" s="24"/>
      <c r="CQ51" s="24"/>
      <c r="CR51" s="24"/>
      <c r="CS51" s="24"/>
      <c r="CT51" s="24"/>
      <c r="CU51" s="24"/>
      <c r="CV51" s="24"/>
      <c r="CW51" s="24"/>
      <c r="CX51" s="24"/>
      <c r="CY51" s="24"/>
      <c r="CZ51" s="24"/>
      <c r="DA51" s="24"/>
      <c r="DB51" s="24"/>
      <c r="DC51" s="24"/>
      <c r="DD51" s="24"/>
      <c r="DE51" s="24"/>
      <c r="DF51" s="24"/>
      <c r="DG51" s="24"/>
      <c r="DH51" s="24"/>
    </row>
    <row r="52" spans="1:112" ht="12.75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4"/>
      <c r="BF52" s="24"/>
      <c r="BG52" s="24"/>
      <c r="BH52" s="24"/>
      <c r="BI52" s="24"/>
      <c r="BJ52" s="24"/>
      <c r="BK52" s="24"/>
      <c r="BL52" s="24"/>
      <c r="BM52" s="24"/>
      <c r="BN52" s="24"/>
      <c r="BO52" s="24"/>
      <c r="BP52" s="24"/>
      <c r="BQ52" s="24"/>
      <c r="BR52" s="24"/>
      <c r="BS52" s="24"/>
      <c r="BT52" s="24"/>
      <c r="BU52" s="24"/>
      <c r="BV52" s="24"/>
      <c r="BW52" s="24"/>
      <c r="BX52" s="24"/>
      <c r="BY52" s="24"/>
      <c r="BZ52" s="24"/>
      <c r="CA52" s="24"/>
      <c r="CB52" s="24"/>
      <c r="CC52" s="24"/>
      <c r="CD52" s="24"/>
      <c r="CE52" s="24"/>
      <c r="CF52" s="24"/>
      <c r="CG52" s="24"/>
      <c r="CH52" s="24"/>
      <c r="CI52" s="24"/>
      <c r="CJ52" s="24"/>
      <c r="CK52" s="24"/>
      <c r="CL52" s="24"/>
      <c r="CM52" s="24"/>
      <c r="CN52" s="24"/>
      <c r="CO52" s="24"/>
      <c r="CP52" s="24"/>
      <c r="CQ52" s="24"/>
      <c r="CR52" s="24"/>
      <c r="CS52" s="24"/>
      <c r="CT52" s="24"/>
      <c r="CU52" s="24"/>
      <c r="CV52" s="24"/>
      <c r="CW52" s="24"/>
      <c r="CX52" s="24"/>
      <c r="CY52" s="24"/>
      <c r="CZ52" s="24"/>
      <c r="DA52" s="24"/>
      <c r="DB52" s="24"/>
      <c r="DC52" s="24"/>
      <c r="DD52" s="24"/>
      <c r="DE52" s="24"/>
      <c r="DF52" s="24"/>
      <c r="DG52" s="24"/>
      <c r="DH52" s="24"/>
    </row>
    <row r="53" spans="1:112" ht="12.75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  <c r="BA53" s="24"/>
      <c r="BB53" s="24"/>
      <c r="BC53" s="24"/>
      <c r="BD53" s="24"/>
      <c r="BE53" s="24"/>
      <c r="BF53" s="24"/>
      <c r="BG53" s="24"/>
      <c r="BH53" s="24"/>
      <c r="BI53" s="24"/>
      <c r="BJ53" s="24"/>
      <c r="BK53" s="24"/>
      <c r="BL53" s="24"/>
      <c r="BM53" s="24"/>
      <c r="BN53" s="24"/>
      <c r="BO53" s="24"/>
      <c r="BP53" s="24"/>
      <c r="BQ53" s="24"/>
      <c r="BR53" s="24"/>
      <c r="BS53" s="24"/>
      <c r="BT53" s="24"/>
      <c r="BU53" s="24"/>
      <c r="BV53" s="24"/>
      <c r="BW53" s="24"/>
      <c r="BX53" s="24"/>
      <c r="BY53" s="24"/>
      <c r="BZ53" s="24"/>
      <c r="CA53" s="24"/>
      <c r="CB53" s="24"/>
      <c r="CC53" s="24"/>
      <c r="CD53" s="24"/>
      <c r="CE53" s="24"/>
      <c r="CF53" s="24"/>
      <c r="CG53" s="24"/>
      <c r="CH53" s="24"/>
      <c r="CI53" s="24"/>
      <c r="CJ53" s="24"/>
      <c r="CK53" s="24"/>
      <c r="CL53" s="24"/>
      <c r="CM53" s="24"/>
      <c r="CN53" s="24"/>
      <c r="CO53" s="24"/>
      <c r="CP53" s="24"/>
      <c r="CQ53" s="24"/>
      <c r="CR53" s="24"/>
      <c r="CS53" s="24"/>
      <c r="CT53" s="24"/>
      <c r="CU53" s="24"/>
      <c r="CV53" s="24"/>
      <c r="CW53" s="24"/>
      <c r="CX53" s="24"/>
      <c r="CY53" s="24"/>
      <c r="CZ53" s="24"/>
      <c r="DA53" s="24"/>
      <c r="DB53" s="24"/>
      <c r="DC53" s="24"/>
      <c r="DD53" s="24"/>
      <c r="DE53" s="24"/>
      <c r="DF53" s="24"/>
      <c r="DG53" s="24"/>
      <c r="DH53" s="24"/>
    </row>
    <row r="54" spans="1:112" ht="12.75">
      <c r="A54" s="24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  <c r="BA54" s="24"/>
      <c r="BB54" s="24"/>
      <c r="BC54" s="24"/>
      <c r="BD54" s="24"/>
      <c r="BE54" s="24"/>
      <c r="BF54" s="24"/>
      <c r="BG54" s="24"/>
      <c r="BH54" s="24"/>
      <c r="BI54" s="24"/>
      <c r="BJ54" s="24"/>
      <c r="BK54" s="24"/>
      <c r="BL54" s="24"/>
      <c r="BM54" s="24"/>
      <c r="BN54" s="24"/>
      <c r="BO54" s="24"/>
      <c r="BP54" s="24"/>
      <c r="BQ54" s="24"/>
      <c r="BR54" s="24"/>
      <c r="BS54" s="24"/>
      <c r="BT54" s="24"/>
      <c r="BU54" s="24"/>
      <c r="BV54" s="24"/>
      <c r="BW54" s="24"/>
      <c r="BX54" s="24"/>
      <c r="BY54" s="24"/>
      <c r="BZ54" s="24"/>
      <c r="CA54" s="24"/>
      <c r="CB54" s="24"/>
      <c r="CC54" s="24"/>
      <c r="CD54" s="24"/>
      <c r="CE54" s="24"/>
      <c r="CF54" s="24"/>
      <c r="CG54" s="24"/>
      <c r="CH54" s="24"/>
      <c r="CI54" s="24"/>
      <c r="CJ54" s="24"/>
      <c r="CK54" s="24"/>
      <c r="CL54" s="24"/>
      <c r="CM54" s="24"/>
      <c r="CN54" s="24"/>
      <c r="CO54" s="24"/>
      <c r="CP54" s="24"/>
      <c r="CQ54" s="24"/>
      <c r="CR54" s="24"/>
      <c r="CS54" s="24"/>
      <c r="CT54" s="24"/>
      <c r="CU54" s="24"/>
      <c r="CV54" s="24"/>
      <c r="CW54" s="24"/>
      <c r="CX54" s="24"/>
      <c r="CY54" s="24"/>
      <c r="CZ54" s="24"/>
      <c r="DA54" s="24"/>
      <c r="DB54" s="24"/>
      <c r="DC54" s="24"/>
      <c r="DD54" s="24"/>
      <c r="DE54" s="24"/>
      <c r="DF54" s="24"/>
      <c r="DG54" s="24"/>
      <c r="DH54" s="24"/>
    </row>
    <row r="55" spans="1:112" ht="12.75">
      <c r="A55" s="24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/>
      <c r="CY55" s="24"/>
      <c r="CZ55" s="24"/>
      <c r="DA55" s="24"/>
      <c r="DB55" s="24"/>
      <c r="DC55" s="24"/>
      <c r="DD55" s="24"/>
      <c r="DE55" s="24"/>
      <c r="DF55" s="24"/>
      <c r="DG55" s="24"/>
      <c r="DH55" s="24"/>
    </row>
    <row r="56" spans="1:112" ht="12.75">
      <c r="A56" s="24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24"/>
      <c r="DC56" s="24"/>
      <c r="DD56" s="24"/>
      <c r="DE56" s="24"/>
      <c r="DF56" s="24"/>
      <c r="DG56" s="24"/>
      <c r="DH56" s="24"/>
    </row>
    <row r="57" spans="1:112" ht="12.75">
      <c r="A57" s="24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4"/>
      <c r="BF57" s="24"/>
      <c r="BG57" s="24"/>
      <c r="BH57" s="24"/>
      <c r="BI57" s="24"/>
      <c r="BJ57" s="24"/>
      <c r="BK57" s="24"/>
      <c r="BL57" s="24"/>
      <c r="BM57" s="24"/>
      <c r="BN57" s="24"/>
      <c r="BO57" s="24"/>
      <c r="BP57" s="24"/>
      <c r="BQ57" s="24"/>
      <c r="BR57" s="24"/>
      <c r="BS57" s="24"/>
      <c r="BT57" s="24"/>
      <c r="BU57" s="24"/>
      <c r="BV57" s="24"/>
      <c r="BW57" s="24"/>
      <c r="BX57" s="24"/>
      <c r="BY57" s="24"/>
      <c r="BZ57" s="24"/>
      <c r="CA57" s="24"/>
      <c r="CB57" s="24"/>
      <c r="CC57" s="24"/>
      <c r="CD57" s="24"/>
      <c r="CE57" s="24"/>
      <c r="CF57" s="24"/>
      <c r="CG57" s="24"/>
      <c r="CH57" s="24"/>
      <c r="CI57" s="24"/>
      <c r="CJ57" s="24"/>
      <c r="CK57" s="24"/>
      <c r="CL57" s="24"/>
      <c r="CM57" s="24"/>
      <c r="CN57" s="24"/>
      <c r="CO57" s="24"/>
      <c r="CP57" s="24"/>
      <c r="CQ57" s="24"/>
      <c r="CR57" s="24"/>
      <c r="CS57" s="24"/>
      <c r="CT57" s="24"/>
      <c r="CU57" s="24"/>
      <c r="CV57" s="24"/>
      <c r="CW57" s="24"/>
      <c r="CX57" s="24"/>
      <c r="CY57" s="24"/>
      <c r="CZ57" s="24"/>
      <c r="DA57" s="24"/>
      <c r="DB57" s="24"/>
      <c r="DC57" s="24"/>
      <c r="DD57" s="24"/>
      <c r="DE57" s="24"/>
      <c r="DF57" s="24"/>
      <c r="DG57" s="24"/>
      <c r="DH57" s="24"/>
    </row>
    <row r="58" spans="1:112" ht="12.75">
      <c r="A58" s="24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  <c r="BA58" s="24"/>
      <c r="BB58" s="24"/>
      <c r="BC58" s="24"/>
      <c r="BD58" s="24"/>
      <c r="BE58" s="24"/>
      <c r="BF58" s="24"/>
      <c r="BG58" s="24"/>
      <c r="BH58" s="24"/>
      <c r="BI58" s="24"/>
      <c r="BJ58" s="24"/>
      <c r="BK58" s="24"/>
      <c r="BL58" s="24"/>
      <c r="BM58" s="24"/>
      <c r="BN58" s="24"/>
      <c r="BO58" s="24"/>
      <c r="BP58" s="24"/>
      <c r="BQ58" s="24"/>
      <c r="BR58" s="24"/>
      <c r="BS58" s="24"/>
      <c r="BT58" s="24"/>
      <c r="BU58" s="24"/>
      <c r="BV58" s="24"/>
      <c r="BW58" s="24"/>
      <c r="BX58" s="24"/>
      <c r="BY58" s="24"/>
      <c r="BZ58" s="24"/>
      <c r="CA58" s="24"/>
      <c r="CB58" s="24"/>
      <c r="CC58" s="24"/>
      <c r="CD58" s="24"/>
      <c r="CE58" s="24"/>
      <c r="CF58" s="24"/>
      <c r="CG58" s="24"/>
      <c r="CH58" s="24"/>
      <c r="CI58" s="24"/>
      <c r="CJ58" s="24"/>
      <c r="CK58" s="24"/>
      <c r="CL58" s="24"/>
      <c r="CM58" s="24"/>
      <c r="CN58" s="24"/>
      <c r="CO58" s="24"/>
      <c r="CP58" s="24"/>
      <c r="CQ58" s="24"/>
      <c r="CR58" s="24"/>
      <c r="CS58" s="24"/>
      <c r="CT58" s="24"/>
      <c r="CU58" s="24"/>
      <c r="CV58" s="24"/>
      <c r="CW58" s="24"/>
      <c r="CX58" s="24"/>
      <c r="CY58" s="24"/>
      <c r="CZ58" s="24"/>
      <c r="DA58" s="24"/>
      <c r="DB58" s="24"/>
      <c r="DC58" s="24"/>
      <c r="DD58" s="24"/>
      <c r="DE58" s="24"/>
      <c r="DF58" s="24"/>
      <c r="DG58" s="24"/>
      <c r="DH58" s="24"/>
    </row>
    <row r="59" spans="1:112" ht="12.75">
      <c r="A59" s="24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4"/>
      <c r="AZ59" s="24"/>
      <c r="BA59" s="24"/>
      <c r="BB59" s="24"/>
      <c r="BC59" s="24"/>
      <c r="BD59" s="24"/>
      <c r="BE59" s="24"/>
      <c r="BF59" s="24"/>
      <c r="BG59" s="24"/>
      <c r="BH59" s="24"/>
      <c r="BI59" s="24"/>
      <c r="BJ59" s="24"/>
      <c r="BK59" s="24"/>
      <c r="BL59" s="24"/>
      <c r="BM59" s="24"/>
      <c r="BN59" s="24"/>
      <c r="BO59" s="24"/>
      <c r="BP59" s="24"/>
      <c r="BQ59" s="24"/>
      <c r="BR59" s="24"/>
      <c r="BS59" s="24"/>
      <c r="BT59" s="24"/>
      <c r="BU59" s="24"/>
      <c r="BV59" s="24"/>
      <c r="BW59" s="24"/>
      <c r="BX59" s="24"/>
      <c r="BY59" s="24"/>
      <c r="BZ59" s="24"/>
      <c r="CA59" s="24"/>
      <c r="CB59" s="24"/>
      <c r="CC59" s="24"/>
      <c r="CD59" s="24"/>
      <c r="CE59" s="24"/>
      <c r="CF59" s="24"/>
      <c r="CG59" s="24"/>
      <c r="CH59" s="24"/>
      <c r="CI59" s="24"/>
      <c r="CJ59" s="24"/>
      <c r="CK59" s="24"/>
      <c r="CL59" s="24"/>
      <c r="CM59" s="24"/>
      <c r="CN59" s="24"/>
      <c r="CO59" s="24"/>
      <c r="CP59" s="24"/>
      <c r="CQ59" s="24"/>
      <c r="CR59" s="24"/>
      <c r="CS59" s="24"/>
      <c r="CT59" s="24"/>
      <c r="CU59" s="24"/>
      <c r="CV59" s="24"/>
      <c r="CW59" s="24"/>
      <c r="CX59" s="24"/>
      <c r="CY59" s="24"/>
      <c r="CZ59" s="24"/>
      <c r="DA59" s="24"/>
      <c r="DB59" s="24"/>
      <c r="DC59" s="24"/>
      <c r="DD59" s="24"/>
      <c r="DE59" s="24"/>
      <c r="DF59" s="24"/>
      <c r="DG59" s="24"/>
      <c r="DH59" s="24"/>
    </row>
    <row r="60" spans="1:112" ht="12.75">
      <c r="A60" s="24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4"/>
      <c r="AS60" s="24"/>
      <c r="AT60" s="24"/>
      <c r="AU60" s="24"/>
      <c r="AV60" s="24"/>
      <c r="AW60" s="24"/>
      <c r="AX60" s="24"/>
      <c r="AY60" s="24"/>
      <c r="AZ60" s="24"/>
      <c r="BA60" s="24"/>
      <c r="BB60" s="24"/>
      <c r="BC60" s="24"/>
      <c r="BD60" s="24"/>
      <c r="BE60" s="24"/>
      <c r="BF60" s="24"/>
      <c r="BG60" s="24"/>
      <c r="BH60" s="24"/>
      <c r="BI60" s="24"/>
      <c r="BJ60" s="24"/>
      <c r="BK60" s="24"/>
      <c r="BL60" s="24"/>
      <c r="BM60" s="24"/>
      <c r="BN60" s="24"/>
      <c r="BO60" s="24"/>
      <c r="BP60" s="24"/>
      <c r="BQ60" s="24"/>
      <c r="BR60" s="24"/>
      <c r="BS60" s="24"/>
      <c r="BT60" s="24"/>
      <c r="BU60" s="24"/>
      <c r="BV60" s="24"/>
      <c r="BW60" s="24"/>
      <c r="BX60" s="24"/>
      <c r="BY60" s="24"/>
      <c r="BZ60" s="24"/>
      <c r="CA60" s="24"/>
      <c r="CB60" s="24"/>
      <c r="CC60" s="24"/>
      <c r="CD60" s="24"/>
      <c r="CE60" s="24"/>
      <c r="CF60" s="24"/>
      <c r="CG60" s="24"/>
      <c r="CH60" s="24"/>
      <c r="CI60" s="24"/>
      <c r="CJ60" s="24"/>
      <c r="CK60" s="24"/>
      <c r="CL60" s="24"/>
      <c r="CM60" s="24"/>
      <c r="CN60" s="24"/>
      <c r="CO60" s="24"/>
      <c r="CP60" s="24"/>
      <c r="CQ60" s="24"/>
      <c r="CR60" s="24"/>
      <c r="CS60" s="24"/>
      <c r="CT60" s="24"/>
      <c r="CU60" s="24"/>
      <c r="CV60" s="24"/>
      <c r="CW60" s="24"/>
      <c r="CX60" s="24"/>
      <c r="CY60" s="24"/>
      <c r="CZ60" s="24"/>
      <c r="DA60" s="24"/>
      <c r="DB60" s="24"/>
      <c r="DC60" s="24"/>
      <c r="DD60" s="24"/>
      <c r="DE60" s="24"/>
      <c r="DF60" s="24"/>
      <c r="DG60" s="24"/>
      <c r="DH60" s="24"/>
    </row>
    <row r="61" spans="1:112" ht="12.75">
      <c r="A61" s="24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AZ61" s="24"/>
      <c r="BA61" s="24"/>
      <c r="BB61" s="24"/>
      <c r="BC61" s="24"/>
      <c r="BD61" s="24"/>
      <c r="BE61" s="24"/>
      <c r="BF61" s="24"/>
      <c r="BG61" s="24"/>
      <c r="BH61" s="24"/>
      <c r="BI61" s="24"/>
      <c r="BJ61" s="24"/>
      <c r="BK61" s="24"/>
      <c r="BL61" s="24"/>
      <c r="BM61" s="24"/>
      <c r="BN61" s="24"/>
      <c r="BO61" s="24"/>
      <c r="BP61" s="24"/>
      <c r="BQ61" s="24"/>
      <c r="BR61" s="24"/>
      <c r="BS61" s="24"/>
      <c r="BT61" s="24"/>
      <c r="BU61" s="24"/>
      <c r="BV61" s="24"/>
      <c r="BW61" s="24"/>
      <c r="BX61" s="24"/>
      <c r="BY61" s="24"/>
      <c r="BZ61" s="24"/>
      <c r="CA61" s="24"/>
      <c r="CB61" s="24"/>
      <c r="CC61" s="24"/>
      <c r="CD61" s="24"/>
      <c r="CE61" s="24"/>
      <c r="CF61" s="24"/>
      <c r="CG61" s="24"/>
      <c r="CH61" s="24"/>
      <c r="CI61" s="24"/>
      <c r="CJ61" s="24"/>
      <c r="CK61" s="24"/>
      <c r="CL61" s="24"/>
      <c r="CM61" s="24"/>
      <c r="CN61" s="24"/>
      <c r="CO61" s="24"/>
      <c r="CP61" s="24"/>
      <c r="CQ61" s="24"/>
      <c r="CR61" s="24"/>
      <c r="CS61" s="24"/>
      <c r="CT61" s="24"/>
      <c r="CU61" s="24"/>
      <c r="CV61" s="24"/>
      <c r="CW61" s="24"/>
      <c r="CX61" s="24"/>
      <c r="CY61" s="24"/>
      <c r="CZ61" s="24"/>
      <c r="DA61" s="24"/>
      <c r="DB61" s="24"/>
      <c r="DC61" s="24"/>
      <c r="DD61" s="24"/>
      <c r="DE61" s="24"/>
      <c r="DF61" s="24"/>
      <c r="DG61" s="24"/>
      <c r="DH61" s="24"/>
    </row>
    <row r="62" spans="1:112" ht="12.75">
      <c r="A62" s="24"/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/>
      <c r="BF62" s="24"/>
      <c r="BG62" s="24"/>
      <c r="BH62" s="24"/>
      <c r="BI62" s="24"/>
      <c r="BJ62" s="24"/>
      <c r="BK62" s="24"/>
      <c r="BL62" s="24"/>
      <c r="BM62" s="24"/>
      <c r="BN62" s="24"/>
      <c r="BO62" s="24"/>
      <c r="BP62" s="24"/>
      <c r="BQ62" s="24"/>
      <c r="BR62" s="24"/>
      <c r="BS62" s="24"/>
      <c r="BT62" s="24"/>
      <c r="BU62" s="24"/>
      <c r="BV62" s="24"/>
      <c r="BW62" s="24"/>
      <c r="BX62" s="24"/>
      <c r="BY62" s="24"/>
      <c r="BZ62" s="24"/>
      <c r="CA62" s="24"/>
      <c r="CB62" s="24"/>
      <c r="CC62" s="24"/>
      <c r="CD62" s="24"/>
      <c r="CE62" s="24"/>
      <c r="CF62" s="24"/>
      <c r="CG62" s="24"/>
      <c r="CH62" s="24"/>
      <c r="CI62" s="24"/>
      <c r="CJ62" s="24"/>
      <c r="CK62" s="24"/>
      <c r="CL62" s="24"/>
      <c r="CM62" s="24"/>
      <c r="CN62" s="24"/>
      <c r="CO62" s="24"/>
      <c r="CP62" s="24"/>
      <c r="CQ62" s="24"/>
      <c r="CR62" s="24"/>
      <c r="CS62" s="24"/>
      <c r="CT62" s="24"/>
      <c r="CU62" s="24"/>
      <c r="CV62" s="24"/>
      <c r="CW62" s="24"/>
      <c r="CX62" s="24"/>
      <c r="CY62" s="24"/>
      <c r="CZ62" s="24"/>
      <c r="DA62" s="24"/>
      <c r="DB62" s="24"/>
      <c r="DC62" s="24"/>
      <c r="DD62" s="24"/>
      <c r="DE62" s="24"/>
      <c r="DF62" s="24"/>
      <c r="DG62" s="24"/>
      <c r="DH62" s="24"/>
    </row>
    <row r="63" spans="1:112" ht="12.75">
      <c r="A63" s="24"/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24"/>
      <c r="BG63" s="24"/>
      <c r="BH63" s="24"/>
      <c r="BI63" s="24"/>
      <c r="BJ63" s="24"/>
      <c r="BK63" s="24"/>
      <c r="BL63" s="24"/>
      <c r="BM63" s="24"/>
      <c r="BN63" s="24"/>
      <c r="BO63" s="24"/>
      <c r="BP63" s="24"/>
      <c r="BQ63" s="24"/>
      <c r="BR63" s="24"/>
      <c r="BS63" s="24"/>
      <c r="BT63" s="24"/>
      <c r="BU63" s="24"/>
      <c r="BV63" s="24"/>
      <c r="BW63" s="24"/>
      <c r="BX63" s="24"/>
      <c r="BY63" s="24"/>
      <c r="BZ63" s="24"/>
      <c r="CA63" s="24"/>
      <c r="CB63" s="24"/>
      <c r="CC63" s="24"/>
      <c r="CD63" s="24"/>
      <c r="CE63" s="24"/>
      <c r="CF63" s="24"/>
      <c r="CG63" s="24"/>
      <c r="CH63" s="24"/>
      <c r="CI63" s="24"/>
      <c r="CJ63" s="24"/>
      <c r="CK63" s="24"/>
      <c r="CL63" s="24"/>
      <c r="CM63" s="24"/>
      <c r="CN63" s="24"/>
      <c r="CO63" s="24"/>
      <c r="CP63" s="24"/>
      <c r="CQ63" s="24"/>
      <c r="CR63" s="24"/>
      <c r="CS63" s="24"/>
      <c r="CT63" s="24"/>
      <c r="CU63" s="24"/>
      <c r="CV63" s="24"/>
      <c r="CW63" s="24"/>
      <c r="CX63" s="24"/>
      <c r="CY63" s="24"/>
      <c r="CZ63" s="24"/>
      <c r="DA63" s="24"/>
      <c r="DB63" s="24"/>
      <c r="DC63" s="24"/>
      <c r="DD63" s="24"/>
      <c r="DE63" s="24"/>
      <c r="DF63" s="24"/>
      <c r="DG63" s="24"/>
      <c r="DH63" s="24"/>
    </row>
    <row r="64" spans="1:112" ht="12.75">
      <c r="A64" s="24"/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24"/>
      <c r="BG64" s="24"/>
      <c r="BH64" s="24"/>
      <c r="BI64" s="24"/>
      <c r="BJ64" s="24"/>
      <c r="BK64" s="24"/>
      <c r="BL64" s="24"/>
      <c r="BM64" s="24"/>
      <c r="BN64" s="24"/>
      <c r="BO64" s="24"/>
      <c r="BP64" s="24"/>
      <c r="BQ64" s="24"/>
      <c r="BR64" s="24"/>
      <c r="BS64" s="24"/>
      <c r="BT64" s="24"/>
      <c r="BU64" s="24"/>
      <c r="BV64" s="24"/>
      <c r="BW64" s="24"/>
      <c r="BX64" s="24"/>
      <c r="BY64" s="24"/>
      <c r="BZ64" s="24"/>
      <c r="CA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  <c r="CQ64" s="24"/>
      <c r="CR64" s="24"/>
      <c r="CS64" s="24"/>
      <c r="CT64" s="24"/>
      <c r="CU64" s="24"/>
      <c r="CV64" s="24"/>
      <c r="CW64" s="24"/>
      <c r="CX64" s="24"/>
      <c r="CY64" s="24"/>
      <c r="CZ64" s="24"/>
      <c r="DA64" s="24"/>
      <c r="DB64" s="24"/>
      <c r="DC64" s="24"/>
      <c r="DD64" s="24"/>
      <c r="DE64" s="24"/>
      <c r="DF64" s="24"/>
      <c r="DG64" s="24"/>
      <c r="DH64" s="24"/>
    </row>
    <row r="65" spans="1:112" ht="12.75">
      <c r="A65" s="24"/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  <c r="BF65" s="24"/>
      <c r="BG65" s="24"/>
      <c r="BH65" s="24"/>
      <c r="BI65" s="24"/>
      <c r="BJ65" s="24"/>
      <c r="BK65" s="24"/>
      <c r="BL65" s="24"/>
      <c r="BM65" s="24"/>
      <c r="BN65" s="24"/>
      <c r="BO65" s="24"/>
      <c r="BP65" s="24"/>
      <c r="BQ65" s="24"/>
      <c r="BR65" s="24"/>
      <c r="BS65" s="24"/>
      <c r="BT65" s="24"/>
      <c r="BU65" s="24"/>
      <c r="BV65" s="24"/>
      <c r="BW65" s="24"/>
      <c r="BX65" s="24"/>
      <c r="BY65" s="24"/>
      <c r="BZ65" s="24"/>
      <c r="CA65" s="24"/>
      <c r="CB65" s="24"/>
      <c r="CC65" s="24"/>
      <c r="CD65" s="24"/>
      <c r="CE65" s="24"/>
      <c r="CF65" s="24"/>
      <c r="CG65" s="24"/>
      <c r="CH65" s="24"/>
      <c r="CI65" s="24"/>
      <c r="CJ65" s="24"/>
      <c r="CK65" s="24"/>
      <c r="CL65" s="24"/>
      <c r="CM65" s="24"/>
      <c r="CN65" s="24"/>
      <c r="CO65" s="24"/>
      <c r="CP65" s="24"/>
      <c r="CQ65" s="24"/>
      <c r="CR65" s="24"/>
      <c r="CS65" s="24"/>
      <c r="CT65" s="24"/>
      <c r="CU65" s="24"/>
      <c r="CV65" s="24"/>
      <c r="CW65" s="24"/>
      <c r="CX65" s="24"/>
      <c r="CY65" s="24"/>
      <c r="CZ65" s="24"/>
      <c r="DA65" s="24"/>
      <c r="DB65" s="24"/>
      <c r="DC65" s="24"/>
      <c r="DD65" s="24"/>
      <c r="DE65" s="24"/>
      <c r="DF65" s="24"/>
      <c r="DG65" s="24"/>
      <c r="DH65" s="24"/>
    </row>
    <row r="66" spans="1:112" ht="12.75">
      <c r="A66" s="24"/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  <c r="BF66" s="24"/>
      <c r="BG66" s="24"/>
      <c r="BH66" s="24"/>
      <c r="BI66" s="24"/>
      <c r="BJ66" s="24"/>
      <c r="BK66" s="24"/>
      <c r="BL66" s="24"/>
      <c r="BM66" s="24"/>
      <c r="BN66" s="24"/>
      <c r="BO66" s="24"/>
      <c r="BP66" s="24"/>
      <c r="BQ66" s="24"/>
      <c r="BR66" s="24"/>
      <c r="BS66" s="24"/>
      <c r="BT66" s="24"/>
      <c r="BU66" s="24"/>
      <c r="BV66" s="24"/>
      <c r="BW66" s="24"/>
      <c r="BX66" s="24"/>
      <c r="BY66" s="24"/>
      <c r="BZ66" s="24"/>
      <c r="CA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  <c r="CQ66" s="24"/>
      <c r="CR66" s="24"/>
      <c r="CS66" s="24"/>
      <c r="CT66" s="24"/>
      <c r="CU66" s="24"/>
      <c r="CV66" s="24"/>
      <c r="CW66" s="24"/>
      <c r="CX66" s="24"/>
      <c r="CY66" s="24"/>
      <c r="CZ66" s="24"/>
      <c r="DA66" s="24"/>
      <c r="DB66" s="24"/>
      <c r="DC66" s="24"/>
      <c r="DD66" s="24"/>
      <c r="DE66" s="24"/>
      <c r="DF66" s="24"/>
      <c r="DG66" s="24"/>
      <c r="DH66" s="24"/>
    </row>
    <row r="67" spans="1:112" ht="12.75">
      <c r="A67" s="24"/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4"/>
      <c r="BE67" s="24"/>
      <c r="BF67" s="24"/>
      <c r="BG67" s="24"/>
      <c r="BH67" s="24"/>
      <c r="BI67" s="24"/>
      <c r="BJ67" s="24"/>
      <c r="BK67" s="24"/>
      <c r="BL67" s="24"/>
      <c r="BM67" s="24"/>
      <c r="BN67" s="24"/>
      <c r="BO67" s="24"/>
      <c r="BP67" s="24"/>
      <c r="BQ67" s="24"/>
      <c r="BR67" s="24"/>
      <c r="BS67" s="24"/>
      <c r="BT67" s="24"/>
      <c r="BU67" s="24"/>
      <c r="BV67" s="24"/>
      <c r="BW67" s="24"/>
      <c r="BX67" s="24"/>
      <c r="BY67" s="24"/>
      <c r="BZ67" s="24"/>
      <c r="CA67" s="24"/>
      <c r="CB67" s="24"/>
      <c r="CC67" s="24"/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4"/>
      <c r="CP67" s="24"/>
      <c r="CQ67" s="24"/>
      <c r="CR67" s="24"/>
      <c r="CS67" s="24"/>
      <c r="CT67" s="24"/>
      <c r="CU67" s="24"/>
      <c r="CV67" s="24"/>
      <c r="CW67" s="24"/>
      <c r="CX67" s="24"/>
      <c r="CY67" s="24"/>
      <c r="CZ67" s="24"/>
      <c r="DA67" s="24"/>
      <c r="DB67" s="24"/>
      <c r="DC67" s="24"/>
      <c r="DD67" s="24"/>
      <c r="DE67" s="24"/>
      <c r="DF67" s="24"/>
      <c r="DG67" s="24"/>
      <c r="DH67" s="24"/>
    </row>
    <row r="68" spans="1:112" ht="12.75">
      <c r="A68" s="24"/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/>
      <c r="BF68" s="24"/>
      <c r="BG68" s="24"/>
      <c r="BH68" s="24"/>
      <c r="BI68" s="24"/>
      <c r="BJ68" s="24"/>
      <c r="BK68" s="24"/>
      <c r="BL68" s="24"/>
      <c r="BM68" s="24"/>
      <c r="BN68" s="24"/>
      <c r="BO68" s="24"/>
      <c r="BP68" s="24"/>
      <c r="BQ68" s="24"/>
      <c r="BR68" s="24"/>
      <c r="BS68" s="24"/>
      <c r="BT68" s="24"/>
      <c r="BU68" s="24"/>
      <c r="BV68" s="24"/>
      <c r="BW68" s="24"/>
      <c r="BX68" s="24"/>
      <c r="BY68" s="24"/>
      <c r="BZ68" s="24"/>
      <c r="CA68" s="24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  <c r="CQ68" s="24"/>
      <c r="CR68" s="24"/>
      <c r="CS68" s="24"/>
      <c r="CT68" s="24"/>
      <c r="CU68" s="24"/>
      <c r="CV68" s="24"/>
      <c r="CW68" s="24"/>
      <c r="CX68" s="24"/>
      <c r="CY68" s="24"/>
      <c r="CZ68" s="24"/>
      <c r="DA68" s="24"/>
      <c r="DB68" s="24"/>
      <c r="DC68" s="24"/>
      <c r="DD68" s="24"/>
      <c r="DE68" s="24"/>
      <c r="DF68" s="24"/>
      <c r="DG68" s="24"/>
      <c r="DH68" s="24"/>
    </row>
    <row r="69" spans="1:112" ht="12.75">
      <c r="A69" s="24"/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24"/>
      <c r="BF69" s="24"/>
      <c r="BG69" s="24"/>
      <c r="BH69" s="24"/>
      <c r="BI69" s="24"/>
      <c r="BJ69" s="24"/>
      <c r="BK69" s="24"/>
      <c r="BL69" s="24"/>
      <c r="BM69" s="24"/>
      <c r="BN69" s="24"/>
      <c r="BO69" s="24"/>
      <c r="BP69" s="24"/>
      <c r="BQ69" s="24"/>
      <c r="BR69" s="24"/>
      <c r="BS69" s="24"/>
      <c r="BT69" s="24"/>
      <c r="BU69" s="24"/>
      <c r="BV69" s="24"/>
      <c r="BW69" s="24"/>
      <c r="BX69" s="24"/>
      <c r="BY69" s="24"/>
      <c r="BZ69" s="24"/>
      <c r="CA69" s="24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  <c r="CP69" s="24"/>
      <c r="CQ69" s="24"/>
      <c r="CR69" s="24"/>
      <c r="CS69" s="24"/>
      <c r="CT69" s="24"/>
      <c r="CU69" s="24"/>
      <c r="CV69" s="24"/>
      <c r="CW69" s="24"/>
      <c r="CX69" s="24"/>
      <c r="CY69" s="24"/>
      <c r="CZ69" s="24"/>
      <c r="DA69" s="24"/>
      <c r="DB69" s="24"/>
      <c r="DC69" s="24"/>
      <c r="DD69" s="24"/>
      <c r="DE69" s="24"/>
      <c r="DF69" s="24"/>
      <c r="DG69" s="24"/>
      <c r="DH69" s="24"/>
    </row>
    <row r="70" spans="1:112" ht="12.75">
      <c r="A70" s="24"/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/>
      <c r="BF70" s="24"/>
      <c r="BG70" s="24"/>
      <c r="BH70" s="24"/>
      <c r="BI70" s="24"/>
      <c r="BJ70" s="24"/>
      <c r="BK70" s="24"/>
      <c r="BL70" s="24"/>
      <c r="BM70" s="24"/>
      <c r="BN70" s="24"/>
      <c r="BO70" s="24"/>
      <c r="BP70" s="24"/>
      <c r="BQ70" s="24"/>
      <c r="BR70" s="24"/>
      <c r="BS70" s="24"/>
      <c r="BT70" s="24"/>
      <c r="BU70" s="24"/>
      <c r="BV70" s="24"/>
      <c r="BW70" s="24"/>
      <c r="BX70" s="24"/>
      <c r="BY70" s="24"/>
      <c r="BZ70" s="24"/>
      <c r="CA70" s="24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  <c r="CQ70" s="24"/>
      <c r="CR70" s="24"/>
      <c r="CS70" s="24"/>
      <c r="CT70" s="24"/>
      <c r="CU70" s="24"/>
      <c r="CV70" s="24"/>
      <c r="CW70" s="24"/>
      <c r="CX70" s="24"/>
      <c r="CY70" s="24"/>
      <c r="CZ70" s="24"/>
      <c r="DA70" s="24"/>
      <c r="DB70" s="24"/>
      <c r="DC70" s="24"/>
      <c r="DD70" s="24"/>
      <c r="DE70" s="24"/>
      <c r="DF70" s="24"/>
      <c r="DG70" s="24"/>
      <c r="DH70" s="24"/>
    </row>
    <row r="71" spans="1:112" ht="12.75">
      <c r="A71" s="24"/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  <c r="BF71" s="24"/>
      <c r="BG71" s="24"/>
      <c r="BH71" s="24"/>
      <c r="BI71" s="24"/>
      <c r="BJ71" s="24"/>
      <c r="BK71" s="24"/>
      <c r="BL71" s="24"/>
      <c r="BM71" s="24"/>
      <c r="BN71" s="24"/>
      <c r="BO71" s="24"/>
      <c r="BP71" s="24"/>
      <c r="BQ71" s="24"/>
      <c r="BR71" s="24"/>
      <c r="BS71" s="24"/>
      <c r="BT71" s="24"/>
      <c r="BU71" s="24"/>
      <c r="BV71" s="24"/>
      <c r="BW71" s="24"/>
      <c r="BX71" s="24"/>
      <c r="BY71" s="24"/>
      <c r="BZ71" s="24"/>
      <c r="CA71" s="24"/>
      <c r="CB71" s="24"/>
      <c r="CC71" s="24"/>
      <c r="CD71" s="24"/>
      <c r="CE71" s="24"/>
      <c r="CF71" s="24"/>
      <c r="CG71" s="24"/>
      <c r="CH71" s="24"/>
      <c r="CI71" s="24"/>
      <c r="CJ71" s="24"/>
      <c r="CK71" s="24"/>
      <c r="CL71" s="24"/>
      <c r="CM71" s="24"/>
      <c r="CN71" s="24"/>
      <c r="CO71" s="24"/>
      <c r="CP71" s="24"/>
      <c r="CQ71" s="24"/>
      <c r="CR71" s="24"/>
      <c r="CS71" s="24"/>
      <c r="CT71" s="24"/>
      <c r="CU71" s="24"/>
      <c r="CV71" s="24"/>
      <c r="CW71" s="24"/>
      <c r="CX71" s="24"/>
      <c r="CY71" s="24"/>
      <c r="CZ71" s="24"/>
      <c r="DA71" s="24"/>
      <c r="DB71" s="24"/>
      <c r="DC71" s="24"/>
      <c r="DD71" s="24"/>
      <c r="DE71" s="24"/>
      <c r="DF71" s="24"/>
      <c r="DG71" s="24"/>
      <c r="DH71" s="24"/>
    </row>
    <row r="72" spans="1:112" ht="12.75">
      <c r="A72" s="24"/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  <c r="BF72" s="24"/>
      <c r="BG72" s="24"/>
      <c r="BH72" s="24"/>
      <c r="BI72" s="24"/>
      <c r="BJ72" s="24"/>
      <c r="BK72" s="24"/>
      <c r="BL72" s="24"/>
      <c r="BM72" s="24"/>
      <c r="BN72" s="24"/>
      <c r="BO72" s="24"/>
      <c r="BP72" s="24"/>
      <c r="BQ72" s="24"/>
      <c r="BR72" s="24"/>
      <c r="BS72" s="24"/>
      <c r="BT72" s="24"/>
      <c r="BU72" s="24"/>
      <c r="BV72" s="24"/>
      <c r="BW72" s="24"/>
      <c r="BX72" s="24"/>
      <c r="BY72" s="24"/>
      <c r="BZ72" s="24"/>
      <c r="CA72" s="24"/>
      <c r="CB72" s="24"/>
      <c r="CC72" s="24"/>
      <c r="CD72" s="24"/>
      <c r="CE72" s="24"/>
      <c r="CF72" s="24"/>
      <c r="CG72" s="24"/>
      <c r="CH72" s="24"/>
      <c r="CI72" s="24"/>
      <c r="CJ72" s="24"/>
      <c r="CK72" s="24"/>
      <c r="CL72" s="24"/>
      <c r="CM72" s="24"/>
      <c r="CN72" s="24"/>
      <c r="CO72" s="24"/>
      <c r="CP72" s="24"/>
      <c r="CQ72" s="24"/>
      <c r="CR72" s="24"/>
      <c r="CS72" s="24"/>
      <c r="CT72" s="24"/>
      <c r="CU72" s="24"/>
      <c r="CV72" s="24"/>
      <c r="CW72" s="24"/>
      <c r="CX72" s="24"/>
      <c r="CY72" s="24"/>
      <c r="CZ72" s="24"/>
      <c r="DA72" s="24"/>
      <c r="DB72" s="24"/>
      <c r="DC72" s="24"/>
      <c r="DD72" s="24"/>
      <c r="DE72" s="24"/>
      <c r="DF72" s="24"/>
      <c r="DG72" s="24"/>
      <c r="DH72" s="24"/>
    </row>
    <row r="73" spans="1:112" ht="12.75">
      <c r="A73" s="24"/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4"/>
      <c r="AX73" s="24"/>
      <c r="AY73" s="24"/>
      <c r="AZ73" s="24"/>
      <c r="BA73" s="24"/>
      <c r="BB73" s="24"/>
      <c r="BC73" s="24"/>
      <c r="BD73" s="24"/>
      <c r="BE73" s="24"/>
      <c r="BF73" s="24"/>
      <c r="BG73" s="24"/>
      <c r="BH73" s="24"/>
      <c r="BI73" s="24"/>
      <c r="BJ73" s="24"/>
      <c r="BK73" s="24"/>
      <c r="BL73" s="24"/>
      <c r="BM73" s="24"/>
      <c r="BN73" s="24"/>
      <c r="BO73" s="24"/>
      <c r="BP73" s="24"/>
      <c r="BQ73" s="24"/>
      <c r="BR73" s="24"/>
      <c r="BS73" s="24"/>
      <c r="BT73" s="24"/>
      <c r="BU73" s="24"/>
      <c r="BV73" s="24"/>
      <c r="BW73" s="24"/>
      <c r="BX73" s="24"/>
      <c r="BY73" s="24"/>
      <c r="BZ73" s="24"/>
      <c r="CA73" s="24"/>
      <c r="CB73" s="24"/>
      <c r="CC73" s="24"/>
      <c r="CD73" s="24"/>
      <c r="CE73" s="24"/>
      <c r="CF73" s="24"/>
      <c r="CG73" s="24"/>
      <c r="CH73" s="24"/>
      <c r="CI73" s="24"/>
      <c r="CJ73" s="24"/>
      <c r="CK73" s="24"/>
      <c r="CL73" s="24"/>
      <c r="CM73" s="24"/>
      <c r="CN73" s="24"/>
      <c r="CO73" s="24"/>
      <c r="CP73" s="24"/>
      <c r="CQ73" s="24"/>
      <c r="CR73" s="24"/>
      <c r="CS73" s="24"/>
      <c r="CT73" s="24"/>
      <c r="CU73" s="24"/>
      <c r="CV73" s="24"/>
      <c r="CW73" s="24"/>
      <c r="CX73" s="24"/>
      <c r="CY73" s="24"/>
      <c r="CZ73" s="24"/>
      <c r="DA73" s="24"/>
      <c r="DB73" s="24"/>
      <c r="DC73" s="24"/>
      <c r="DD73" s="24"/>
      <c r="DE73" s="24"/>
      <c r="DF73" s="24"/>
      <c r="DG73" s="24"/>
      <c r="DH73" s="24"/>
    </row>
    <row r="74" spans="1:112" ht="12.75">
      <c r="A74" s="24"/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  <c r="AT74" s="24"/>
      <c r="AU74" s="24"/>
      <c r="AV74" s="24"/>
      <c r="AW74" s="24"/>
      <c r="AX74" s="24"/>
      <c r="AY74" s="24"/>
      <c r="AZ74" s="24"/>
      <c r="BA74" s="24"/>
      <c r="BB74" s="24"/>
      <c r="BC74" s="24"/>
      <c r="BD74" s="24"/>
      <c r="BE74" s="24"/>
      <c r="BF74" s="24"/>
      <c r="BG74" s="24"/>
      <c r="BH74" s="24"/>
      <c r="BI74" s="24"/>
      <c r="BJ74" s="24"/>
      <c r="BK74" s="24"/>
      <c r="BL74" s="24"/>
      <c r="BM74" s="24"/>
      <c r="BN74" s="24"/>
      <c r="BO74" s="24"/>
      <c r="BP74" s="24"/>
      <c r="BQ74" s="24"/>
      <c r="BR74" s="24"/>
      <c r="BS74" s="24"/>
      <c r="BT74" s="24"/>
      <c r="BU74" s="24"/>
      <c r="BV74" s="24"/>
      <c r="BW74" s="24"/>
      <c r="BX74" s="24"/>
      <c r="BY74" s="24"/>
      <c r="BZ74" s="24"/>
      <c r="CA74" s="24"/>
      <c r="CB74" s="24"/>
      <c r="CC74" s="24"/>
      <c r="CD74" s="24"/>
      <c r="CE74" s="24"/>
      <c r="CF74" s="24"/>
      <c r="CG74" s="24"/>
      <c r="CH74" s="24"/>
      <c r="CI74" s="24"/>
      <c r="CJ74" s="24"/>
      <c r="CK74" s="24"/>
      <c r="CL74" s="24"/>
      <c r="CM74" s="24"/>
      <c r="CN74" s="24"/>
      <c r="CO74" s="24"/>
      <c r="CP74" s="24"/>
      <c r="CQ74" s="24"/>
      <c r="CR74" s="24"/>
      <c r="CS74" s="24"/>
      <c r="CT74" s="24"/>
      <c r="CU74" s="24"/>
      <c r="CV74" s="24"/>
      <c r="CW74" s="24"/>
      <c r="CX74" s="24"/>
      <c r="CY74" s="24"/>
      <c r="CZ74" s="24"/>
      <c r="DA74" s="24"/>
      <c r="DB74" s="24"/>
      <c r="DC74" s="24"/>
      <c r="DD74" s="24"/>
      <c r="DE74" s="24"/>
      <c r="DF74" s="24"/>
      <c r="DG74" s="24"/>
      <c r="DH74" s="24"/>
    </row>
    <row r="75" spans="1:112" ht="12.75">
      <c r="A75" s="24"/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  <c r="AT75" s="24"/>
      <c r="AU75" s="24"/>
      <c r="AV75" s="24"/>
      <c r="AW75" s="24"/>
      <c r="AX75" s="24"/>
      <c r="AY75" s="24"/>
      <c r="AZ75" s="24"/>
      <c r="BA75" s="24"/>
      <c r="BB75" s="24"/>
      <c r="BC75" s="24"/>
      <c r="BD75" s="24"/>
      <c r="BE75" s="24"/>
      <c r="BF75" s="24"/>
      <c r="BG75" s="24"/>
      <c r="BH75" s="24"/>
      <c r="BI75" s="24"/>
      <c r="BJ75" s="24"/>
      <c r="BK75" s="24"/>
      <c r="BL75" s="24"/>
      <c r="BM75" s="24"/>
      <c r="BN75" s="24"/>
      <c r="BO75" s="24"/>
      <c r="BP75" s="24"/>
      <c r="BQ75" s="24"/>
      <c r="BR75" s="24"/>
      <c r="BS75" s="24"/>
      <c r="BT75" s="24"/>
      <c r="BU75" s="24"/>
      <c r="BV75" s="24"/>
      <c r="BW75" s="24"/>
      <c r="BX75" s="24"/>
      <c r="BY75" s="24"/>
      <c r="BZ75" s="24"/>
      <c r="CA75" s="24"/>
      <c r="CB75" s="24"/>
      <c r="CC75" s="24"/>
      <c r="CD75" s="24"/>
      <c r="CE75" s="24"/>
      <c r="CF75" s="24"/>
      <c r="CG75" s="24"/>
      <c r="CH75" s="24"/>
      <c r="CI75" s="24"/>
      <c r="CJ75" s="24"/>
      <c r="CK75" s="24"/>
      <c r="CL75" s="24"/>
      <c r="CM75" s="24"/>
      <c r="CN75" s="24"/>
      <c r="CO75" s="24"/>
      <c r="CP75" s="24"/>
      <c r="CQ75" s="24"/>
      <c r="CR75" s="24"/>
      <c r="CS75" s="24"/>
      <c r="CT75" s="24"/>
      <c r="CU75" s="24"/>
      <c r="CV75" s="24"/>
      <c r="CW75" s="24"/>
      <c r="CX75" s="24"/>
      <c r="CY75" s="24"/>
      <c r="CZ75" s="24"/>
      <c r="DA75" s="24"/>
      <c r="DB75" s="24"/>
      <c r="DC75" s="24"/>
      <c r="DD75" s="24"/>
      <c r="DE75" s="24"/>
      <c r="DF75" s="24"/>
      <c r="DG75" s="24"/>
      <c r="DH75" s="24"/>
    </row>
    <row r="76" spans="1:112" ht="12.75">
      <c r="A76" s="24"/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  <c r="AT76" s="24"/>
      <c r="AU76" s="24"/>
      <c r="AV76" s="24"/>
      <c r="AW76" s="24"/>
      <c r="AX76" s="24"/>
      <c r="AY76" s="24"/>
      <c r="AZ76" s="24"/>
      <c r="BA76" s="24"/>
      <c r="BB76" s="24"/>
      <c r="BC76" s="24"/>
      <c r="BD76" s="24"/>
      <c r="BE76" s="24"/>
      <c r="BF76" s="24"/>
      <c r="BG76" s="24"/>
      <c r="BH76" s="24"/>
      <c r="BI76" s="24"/>
      <c r="BJ76" s="24"/>
      <c r="BK76" s="24"/>
      <c r="BL76" s="24"/>
      <c r="BM76" s="24"/>
      <c r="BN76" s="24"/>
      <c r="BO76" s="24"/>
      <c r="BP76" s="24"/>
      <c r="BQ76" s="24"/>
      <c r="BR76" s="24"/>
      <c r="BS76" s="24"/>
      <c r="BT76" s="24"/>
      <c r="BU76" s="24"/>
      <c r="BV76" s="24"/>
      <c r="BW76" s="24"/>
      <c r="BX76" s="24"/>
      <c r="BY76" s="24"/>
      <c r="BZ76" s="24"/>
      <c r="CA76" s="24"/>
      <c r="CB76" s="24"/>
      <c r="CC76" s="24"/>
      <c r="CD76" s="24"/>
      <c r="CE76" s="24"/>
      <c r="CF76" s="24"/>
      <c r="CG76" s="24"/>
      <c r="CH76" s="24"/>
      <c r="CI76" s="24"/>
      <c r="CJ76" s="24"/>
      <c r="CK76" s="24"/>
      <c r="CL76" s="24"/>
      <c r="CM76" s="24"/>
      <c r="CN76" s="24"/>
      <c r="CO76" s="24"/>
      <c r="CP76" s="24"/>
      <c r="CQ76" s="24"/>
      <c r="CR76" s="24"/>
      <c r="CS76" s="24"/>
      <c r="CT76" s="24"/>
      <c r="CU76" s="24"/>
      <c r="CV76" s="24"/>
      <c r="CW76" s="24"/>
      <c r="CX76" s="24"/>
      <c r="CY76" s="24"/>
      <c r="CZ76" s="24"/>
      <c r="DA76" s="24"/>
      <c r="DB76" s="24"/>
      <c r="DC76" s="24"/>
      <c r="DD76" s="24"/>
      <c r="DE76" s="24"/>
      <c r="DF76" s="24"/>
      <c r="DG76" s="24"/>
      <c r="DH76" s="24"/>
    </row>
    <row r="77" spans="1:112" ht="12.75">
      <c r="A77" s="24"/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24"/>
      <c r="BF77" s="24"/>
      <c r="BG77" s="24"/>
      <c r="BH77" s="24"/>
      <c r="BI77" s="24"/>
      <c r="BJ77" s="24"/>
      <c r="BK77" s="24"/>
      <c r="BL77" s="24"/>
      <c r="BM77" s="24"/>
      <c r="BN77" s="24"/>
      <c r="BO77" s="24"/>
      <c r="BP77" s="24"/>
      <c r="BQ77" s="24"/>
      <c r="BR77" s="24"/>
      <c r="BS77" s="24"/>
      <c r="BT77" s="24"/>
      <c r="BU77" s="24"/>
      <c r="BV77" s="24"/>
      <c r="BW77" s="24"/>
      <c r="BX77" s="24"/>
      <c r="BY77" s="24"/>
      <c r="BZ77" s="24"/>
      <c r="CA77" s="24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/>
      <c r="CN77" s="24"/>
      <c r="CO77" s="24"/>
      <c r="CP77" s="24"/>
      <c r="CQ77" s="24"/>
      <c r="CR77" s="24"/>
      <c r="CS77" s="24"/>
      <c r="CT77" s="24"/>
      <c r="CU77" s="24"/>
      <c r="CV77" s="24"/>
      <c r="CW77" s="24"/>
      <c r="CX77" s="24"/>
      <c r="CY77" s="24"/>
      <c r="CZ77" s="24"/>
      <c r="DA77" s="24"/>
      <c r="DB77" s="24"/>
      <c r="DC77" s="24"/>
      <c r="DD77" s="24"/>
      <c r="DE77" s="24"/>
      <c r="DF77" s="24"/>
      <c r="DG77" s="24"/>
      <c r="DH77" s="24"/>
    </row>
    <row r="78" spans="1:112" ht="12.75">
      <c r="A78" s="24"/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  <c r="BD78" s="24"/>
      <c r="BE78" s="24"/>
      <c r="BF78" s="24"/>
      <c r="BG78" s="24"/>
      <c r="BH78" s="24"/>
      <c r="BI78" s="24"/>
      <c r="BJ78" s="24"/>
      <c r="BK78" s="24"/>
      <c r="BL78" s="24"/>
      <c r="BM78" s="24"/>
      <c r="BN78" s="24"/>
      <c r="BO78" s="24"/>
      <c r="BP78" s="24"/>
      <c r="BQ78" s="24"/>
      <c r="BR78" s="24"/>
      <c r="BS78" s="24"/>
      <c r="BT78" s="24"/>
      <c r="BU78" s="24"/>
      <c r="BV78" s="24"/>
      <c r="BW78" s="24"/>
      <c r="BX78" s="24"/>
      <c r="BY78" s="24"/>
      <c r="BZ78" s="24"/>
      <c r="CA78" s="24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/>
      <c r="CN78" s="24"/>
      <c r="CO78" s="24"/>
      <c r="CP78" s="24"/>
      <c r="CQ78" s="24"/>
      <c r="CR78" s="24"/>
      <c r="CS78" s="24"/>
      <c r="CT78" s="24"/>
      <c r="CU78" s="24"/>
      <c r="CV78" s="24"/>
      <c r="CW78" s="24"/>
      <c r="CX78" s="24"/>
      <c r="CY78" s="24"/>
      <c r="CZ78" s="24"/>
      <c r="DA78" s="24"/>
      <c r="DB78" s="24"/>
      <c r="DC78" s="24"/>
      <c r="DD78" s="24"/>
      <c r="DE78" s="24"/>
      <c r="DF78" s="24"/>
      <c r="DG78" s="24"/>
      <c r="DH78" s="24"/>
    </row>
    <row r="79" spans="1:112" ht="12.75">
      <c r="A79" s="24"/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4"/>
      <c r="AU79" s="24"/>
      <c r="AV79" s="24"/>
      <c r="AW79" s="24"/>
      <c r="AX79" s="24"/>
      <c r="AY79" s="24"/>
      <c r="AZ79" s="24"/>
      <c r="BA79" s="24"/>
      <c r="BB79" s="24"/>
      <c r="BC79" s="24"/>
      <c r="BD79" s="24"/>
      <c r="BE79" s="24"/>
      <c r="BF79" s="24"/>
      <c r="BG79" s="24"/>
      <c r="BH79" s="24"/>
      <c r="BI79" s="24"/>
      <c r="BJ79" s="24"/>
      <c r="BK79" s="24"/>
      <c r="BL79" s="24"/>
      <c r="BM79" s="24"/>
      <c r="BN79" s="24"/>
      <c r="BO79" s="24"/>
      <c r="BP79" s="24"/>
      <c r="BQ79" s="24"/>
      <c r="BR79" s="24"/>
      <c r="BS79" s="24"/>
      <c r="BT79" s="24"/>
      <c r="BU79" s="24"/>
      <c r="BV79" s="24"/>
      <c r="BW79" s="24"/>
      <c r="BX79" s="24"/>
      <c r="BY79" s="24"/>
      <c r="BZ79" s="24"/>
      <c r="CA79" s="24"/>
      <c r="CB79" s="24"/>
      <c r="CC79" s="24"/>
      <c r="CD79" s="24"/>
      <c r="CE79" s="24"/>
      <c r="CF79" s="24"/>
      <c r="CG79" s="24"/>
      <c r="CH79" s="24"/>
      <c r="CI79" s="24"/>
      <c r="CJ79" s="24"/>
      <c r="CK79" s="24"/>
      <c r="CL79" s="24"/>
      <c r="CM79" s="24"/>
      <c r="CN79" s="24"/>
      <c r="CO79" s="24"/>
      <c r="CP79" s="24"/>
      <c r="CQ79" s="24"/>
      <c r="CR79" s="24"/>
      <c r="CS79" s="24"/>
      <c r="CT79" s="24"/>
      <c r="CU79" s="24"/>
      <c r="CV79" s="24"/>
      <c r="CW79" s="24"/>
      <c r="CX79" s="24"/>
      <c r="CY79" s="24"/>
      <c r="CZ79" s="24"/>
      <c r="DA79" s="24"/>
      <c r="DB79" s="24"/>
      <c r="DC79" s="24"/>
      <c r="DD79" s="24"/>
      <c r="DE79" s="24"/>
      <c r="DF79" s="24"/>
      <c r="DG79" s="24"/>
      <c r="DH79" s="24"/>
    </row>
  </sheetData>
  <sheetProtection/>
  <printOptions/>
  <pageMargins left="0.1968503937007874" right="0.1968503937007874" top="0.3937007874015748" bottom="0.3937007874015748" header="0.5118110236220472" footer="0.5118110236220472"/>
  <pageSetup horizontalDpi="120" verticalDpi="120" orientation="portrait" paperSize="8" r:id="rId1"/>
  <headerFooter alignWithMargins="0">
    <oddHeader>&amp;C&amp;A</oddHeader>
    <oddFooter>&amp;CСтр. 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ABEFF1"/>
  </sheetPr>
  <dimension ref="A1:U21"/>
  <sheetViews>
    <sheetView showZeros="0" zoomScalePageLayoutView="0" workbookViewId="0" topLeftCell="A1">
      <selection activeCell="Q10" sqref="Q10:Q18"/>
    </sheetView>
  </sheetViews>
  <sheetFormatPr defaultColWidth="9.00390625" defaultRowHeight="12.75"/>
  <cols>
    <col min="1" max="1" width="4.00390625" style="0" customWidth="1"/>
    <col min="2" max="2" width="23.75390625" style="0" customWidth="1"/>
    <col min="3" max="3" width="18.00390625" style="0" customWidth="1"/>
    <col min="4" max="4" width="16.875" style="0" customWidth="1"/>
    <col min="5" max="5" width="6.00390625" style="0" customWidth="1"/>
    <col min="6" max="6" width="4.75390625" style="0" customWidth="1"/>
    <col min="7" max="11" width="3.75390625" style="218" customWidth="1"/>
    <col min="12" max="14" width="5.25390625" style="0" customWidth="1"/>
    <col min="15" max="15" width="6.00390625" style="0" customWidth="1"/>
    <col min="16" max="16" width="6.125" style="0" customWidth="1"/>
    <col min="17" max="17" width="4.625" style="0" customWidth="1"/>
    <col min="18" max="18" width="3.875" style="0" customWidth="1"/>
    <col min="19" max="20" width="6.625" style="0" customWidth="1"/>
    <col min="21" max="21" width="5.875" style="0" customWidth="1"/>
  </cols>
  <sheetData>
    <row r="1" spans="2:13" ht="15.75">
      <c r="B1" s="1" t="s">
        <v>8</v>
      </c>
      <c r="C1" s="1"/>
      <c r="D1" s="1"/>
      <c r="J1"/>
      <c r="K1"/>
      <c r="M1" s="200" t="s">
        <v>9</v>
      </c>
    </row>
    <row r="2" spans="1:18" ht="15.75">
      <c r="A2" t="s">
        <v>144</v>
      </c>
      <c r="K2"/>
      <c r="M2" s="1" t="s">
        <v>11</v>
      </c>
      <c r="R2" s="2" t="e">
        <f>#REF!</f>
        <v>#REF!</v>
      </c>
    </row>
    <row r="3" spans="2:11" ht="12.75">
      <c r="B3" s="198">
        <f ca="1">TODAY()</f>
        <v>43243</v>
      </c>
      <c r="C3" s="198"/>
      <c r="D3" s="15"/>
      <c r="J3"/>
      <c r="K3"/>
    </row>
    <row r="4" spans="10:14" ht="15.75">
      <c r="J4"/>
      <c r="K4"/>
      <c r="N4" s="200" t="str">
        <f>ЕК600!U4</f>
        <v>Лично-командное Первенство Тверской области по судомодельному </v>
      </c>
    </row>
    <row r="5" spans="10:14" ht="15.75">
      <c r="J5"/>
      <c r="K5"/>
      <c r="L5" s="4"/>
      <c r="N5" s="199" t="str">
        <f>ЕК600!U5</f>
        <v>спорту среди школьников.</v>
      </c>
    </row>
    <row r="6" spans="1:7" ht="13.5" thickBot="1">
      <c r="A6" s="19"/>
      <c r="B6" s="197">
        <f ca="1">TODAY()</f>
        <v>43243</v>
      </c>
      <c r="C6" s="197"/>
      <c r="D6" s="19"/>
      <c r="E6" s="19"/>
      <c r="F6" s="202" t="s">
        <v>14</v>
      </c>
      <c r="G6" s="19" t="str">
        <f>'F1-Е'!$G$8</f>
        <v>Тверь</v>
      </c>
    </row>
    <row r="7" spans="1:21" ht="23.25" customHeight="1" thickTop="1">
      <c r="A7" s="318" t="s">
        <v>171</v>
      </c>
      <c r="B7" s="321" t="s">
        <v>101</v>
      </c>
      <c r="C7" s="321" t="s">
        <v>6</v>
      </c>
      <c r="D7" s="321" t="s">
        <v>2</v>
      </c>
      <c r="E7" s="318" t="s">
        <v>172</v>
      </c>
      <c r="F7" s="356" t="s">
        <v>173</v>
      </c>
      <c r="G7" s="353" t="s">
        <v>153</v>
      </c>
      <c r="H7" s="354"/>
      <c r="I7" s="354"/>
      <c r="J7" s="354"/>
      <c r="K7" s="355"/>
      <c r="L7" s="353" t="s">
        <v>175</v>
      </c>
      <c r="M7" s="354"/>
      <c r="N7" s="355"/>
      <c r="O7" s="364" t="s">
        <v>174</v>
      </c>
      <c r="P7" s="317" t="s">
        <v>77</v>
      </c>
      <c r="Q7" s="305" t="s">
        <v>159</v>
      </c>
      <c r="R7" s="317" t="s">
        <v>160</v>
      </c>
      <c r="S7" s="317" t="s">
        <v>161</v>
      </c>
      <c r="T7" s="317" t="s">
        <v>176</v>
      </c>
      <c r="U7" s="317" t="s">
        <v>177</v>
      </c>
    </row>
    <row r="8" spans="1:21" ht="90.75" customHeight="1">
      <c r="A8" s="319"/>
      <c r="B8" s="322"/>
      <c r="C8" s="322"/>
      <c r="D8" s="322"/>
      <c r="E8" s="319"/>
      <c r="F8" s="357"/>
      <c r="G8" s="365" t="s">
        <v>136</v>
      </c>
      <c r="H8" s="368" t="s">
        <v>154</v>
      </c>
      <c r="I8" s="368" t="s">
        <v>138</v>
      </c>
      <c r="J8" s="366" t="s">
        <v>139</v>
      </c>
      <c r="K8" s="359" t="s">
        <v>155</v>
      </c>
      <c r="L8" s="361" t="s">
        <v>54</v>
      </c>
      <c r="M8" s="362"/>
      <c r="N8" s="363"/>
      <c r="O8" s="311"/>
      <c r="P8" s="313"/>
      <c r="Q8" s="306"/>
      <c r="R8" s="313"/>
      <c r="S8" s="313"/>
      <c r="T8" s="313"/>
      <c r="U8" s="313"/>
    </row>
    <row r="9" spans="1:21" ht="13.5" thickBot="1">
      <c r="A9" s="320"/>
      <c r="B9" s="323"/>
      <c r="C9" s="323"/>
      <c r="D9" s="323"/>
      <c r="E9" s="320"/>
      <c r="F9" s="358"/>
      <c r="G9" s="326"/>
      <c r="H9" s="307"/>
      <c r="I9" s="307"/>
      <c r="J9" s="367"/>
      <c r="K9" s="360"/>
      <c r="L9" s="227">
        <v>1</v>
      </c>
      <c r="M9" s="196">
        <v>2</v>
      </c>
      <c r="N9" s="228">
        <v>3</v>
      </c>
      <c r="O9" s="312"/>
      <c r="P9" s="314"/>
      <c r="Q9" s="307"/>
      <c r="R9" s="314"/>
      <c r="S9" s="314"/>
      <c r="T9" s="314"/>
      <c r="U9" s="314"/>
    </row>
    <row r="10" spans="1:21" ht="13.5" thickTop="1">
      <c r="A10" s="149">
        <v>1</v>
      </c>
      <c r="B10" s="184" t="str">
        <f>IF(ISERROR(VLOOKUP($A10,#REF!,3,FALSE))=TRUE," ",VLOOKUP($A10,#REF!,3,FALSE))</f>
        <v> </v>
      </c>
      <c r="C10" s="184" t="str">
        <f>IF(ISERROR(VLOOKUP($B10,#REF!,2,FALSE))=TRUE," ",IF(VLOOKUP($B10,#REF!,3,FALSE)=0,"б/р",VLOOKUP($B10,#REF!,2,FALSE)))</f>
        <v> </v>
      </c>
      <c r="D10" s="184" t="str">
        <f>IF(ISERROR(VLOOKUP($B10,#REF!,11,FALSE))=TRUE," ",VLOOKUP($B10,#REF!,11,FALSE))</f>
        <v> </v>
      </c>
      <c r="E10" s="149" t="str">
        <f>IF(ISERROR(VLOOKUP($B10,#REF!,3,FALSE))=TRUE," ",VLOOKUP($B10,#REF!,3,FALSE))</f>
        <v> </v>
      </c>
      <c r="F10" s="114"/>
      <c r="G10" s="224">
        <f>IF(ISERROR(VLOOKUP($A10,'СтендF4-B'!$A$7:$Y$28,22,FALSE))=TRUE,0,VLOOKUP($A10,'СтендF4-B'!$A$7:$Y$28,22,FALSE))</f>
        <v>0</v>
      </c>
      <c r="H10" s="183">
        <f>IF(ISERROR(VLOOKUP($A10,'СтендF4-B'!$A$7:$Y$28,23,FALSE))=TRUE,0,VLOOKUP($A10,'СтендF4-B'!$A$7:$Y$28,23,FALSE))</f>
        <v>0</v>
      </c>
      <c r="I10" s="183">
        <f>IF(ISERROR(VLOOKUP($A10,'СтендF4-B'!$A$7:$Y$28,24,FALSE))=TRUE,0,VLOOKUP($A10,'СтендF4-B'!$A$7:$Y$28,24,FALSE))</f>
        <v>0</v>
      </c>
      <c r="J10" s="225">
        <f>IF(ISERROR(VLOOKUP($A10,'СтендF4-B'!$A$7:$Y$28,25,FALSE))=TRUE,0,VLOOKUP($A10,'СтендF4-B'!$A$7:$Y$28,25,FALSE))</f>
        <v>0</v>
      </c>
      <c r="K10" s="226">
        <f>SUM(G10:J10)</f>
        <v>0</v>
      </c>
      <c r="L10" s="203">
        <f>'F4-B-Старт'!E32</f>
        <v>0</v>
      </c>
      <c r="M10" s="149">
        <f>'F4-B-Старт'!F32</f>
        <v>0</v>
      </c>
      <c r="N10" s="115">
        <f>'F4-B-Старт'!G32</f>
        <v>0</v>
      </c>
      <c r="O10" s="117">
        <f>SUM(L10+M10+N10)/3</f>
        <v>0</v>
      </c>
      <c r="P10" s="149">
        <f>SUM(K10+O10)</f>
        <v>0</v>
      </c>
      <c r="Q10" s="149"/>
      <c r="R10" s="149">
        <f>IF(ISERROR(VLOOKUP($B10,#REF!,14,FALSE))=TRUE,0,IF(VLOOKUP($B10,#REF!,14,FALSE)&gt;1,VLOOKUP($B10,#REF!,14,FALSE),0))</f>
        <v>0</v>
      </c>
      <c r="S10" s="149">
        <f>IF(R10="л",0,P10)</f>
        <v>0</v>
      </c>
      <c r="T10" s="149">
        <f aca="true" t="shared" si="0" ref="T10:T19">IF(ISERROR(SUM(200*S10/MAX($S$10:$S$32)))=TRUE,0,SUM(200*S10/MAX($S$10:$S$32)))</f>
        <v>0</v>
      </c>
      <c r="U10" s="149" t="str">
        <f>IF(AND(K10&gt;=80,O10&gt;=85),1,IF(AND(K10&gt;=75,O10&gt;=80),2,IF(AND(K10&gt;=70,O10&gt;=70),3,IF(AND(K10&gt;=65,O10&gt;=60),"1Ю",IF(AND(K10&gt;=60,O10&gt;=50),"2Ю","---")))))</f>
        <v>---</v>
      </c>
    </row>
    <row r="11" spans="1:21" ht="12.75">
      <c r="A11" s="28">
        <v>2</v>
      </c>
      <c r="B11" s="94" t="str">
        <f>IF(ISERROR(VLOOKUP($A11,#REF!,3,FALSE))=TRUE," ",VLOOKUP($A11,#REF!,3,FALSE))</f>
        <v> </v>
      </c>
      <c r="C11" s="94" t="str">
        <f>IF(ISERROR(VLOOKUP($B11,#REF!,2,FALSE))=TRUE," ",IF(VLOOKUP($B11,#REF!,3,FALSE)=0,"б/р",VLOOKUP($B11,#REF!,2,FALSE)))</f>
        <v> </v>
      </c>
      <c r="D11" s="94" t="str">
        <f>IF(ISERROR(VLOOKUP($B11,#REF!,11,FALSE))=TRUE," ",VLOOKUP($B11,#REF!,11,FALSE))</f>
        <v> </v>
      </c>
      <c r="E11" s="28" t="str">
        <f>IF(ISERROR(VLOOKUP($B11,#REF!,3,FALSE))=TRUE," ",VLOOKUP($B11,#REF!,3,FALSE))</f>
        <v> </v>
      </c>
      <c r="F11" s="69"/>
      <c r="G11" s="221">
        <f>IF(ISERROR(VLOOKUP($A11,'СтендF4-B'!$A$7:$Y$28,22,FALSE))=TRUE,0,VLOOKUP($A11,'СтендF4-B'!$A$7:$Y$28,22,FALSE))</f>
        <v>0</v>
      </c>
      <c r="H11" s="220">
        <f>IF(ISERROR(VLOOKUP($A11,'СтендF4-B'!$A$7:$Y$28,23,FALSE))=TRUE,0,VLOOKUP($A11,'СтендF4-B'!$A$7:$Y$28,23,FALSE))</f>
        <v>0</v>
      </c>
      <c r="I11" s="220">
        <f>IF(ISERROR(VLOOKUP($A11,'СтендF4-B'!$A$7:$Y$28,24,FALSE))=TRUE,0,VLOOKUP($A11,'СтендF4-B'!$A$7:$Y$28,24,FALSE))</f>
        <v>0</v>
      </c>
      <c r="J11" s="222">
        <f>IF(ISERROR(VLOOKUP($A11,'СтендF4-B'!$A$7:$Y$28,25,FALSE))=TRUE,0,VLOOKUP($A11,'СтендF4-B'!$A$7:$Y$28,25,FALSE))</f>
        <v>0</v>
      </c>
      <c r="K11" s="223">
        <f aca="true" t="shared" si="1" ref="K11:K19">SUM(G11:J11)</f>
        <v>0</v>
      </c>
      <c r="L11" s="46">
        <f>'F4-B-Старт'!H32</f>
        <v>0</v>
      </c>
      <c r="M11" s="28">
        <f>'F4-B-Старт'!I32</f>
        <v>0</v>
      </c>
      <c r="N11" s="47">
        <f>'F4-B-Старт'!J32</f>
        <v>0</v>
      </c>
      <c r="O11" s="212">
        <f aca="true" t="shared" si="2" ref="O11:O19">SUM(L11+M11+N11)/3</f>
        <v>0</v>
      </c>
      <c r="P11" s="28">
        <f aca="true" t="shared" si="3" ref="P11:P19">SUM(K11+O11)</f>
        <v>0</v>
      </c>
      <c r="Q11" s="28"/>
      <c r="R11" s="28">
        <f>IF(ISERROR(VLOOKUP($B11,#REF!,14,FALSE))=TRUE,0,IF(VLOOKUP($B11,#REF!,14,FALSE)&gt;1,VLOOKUP($B11,#REF!,14,FALSE),0))</f>
        <v>0</v>
      </c>
      <c r="S11" s="28">
        <f aca="true" t="shared" si="4" ref="S11:S19">IF(R11="л",0,P11)</f>
        <v>0</v>
      </c>
      <c r="T11" s="28">
        <f t="shared" si="0"/>
        <v>0</v>
      </c>
      <c r="U11" s="28" t="str">
        <f aca="true" t="shared" si="5" ref="U11:U19">IF(AND(K11&gt;=80,O11&gt;=85),1,IF(AND(K11&gt;=75,O11&gt;=80),2,IF(AND(K11&gt;=70,O11&gt;=70),3,IF(AND(K11&gt;=65,O11&gt;=60),"1Ю",IF(AND(K11&gt;=60,O11&gt;=50),"2Ю","---")))))</f>
        <v>---</v>
      </c>
    </row>
    <row r="12" spans="1:21" ht="12.75">
      <c r="A12" s="28">
        <v>3</v>
      </c>
      <c r="B12" s="94" t="str">
        <f>IF(ISERROR(VLOOKUP($A12,#REF!,3,FALSE))=TRUE," ",VLOOKUP($A12,#REF!,3,FALSE))</f>
        <v> </v>
      </c>
      <c r="C12" s="94" t="str">
        <f>IF(ISERROR(VLOOKUP($B12,#REF!,2,FALSE))=TRUE," ",IF(VLOOKUP($B12,#REF!,3,FALSE)=0,"б/р",VLOOKUP($B12,#REF!,2,FALSE)))</f>
        <v> </v>
      </c>
      <c r="D12" s="94" t="str">
        <f>IF(ISERROR(VLOOKUP($B12,#REF!,11,FALSE))=TRUE," ",VLOOKUP($B12,#REF!,11,FALSE))</f>
        <v> </v>
      </c>
      <c r="E12" s="28" t="str">
        <f>IF(ISERROR(VLOOKUP($B12,#REF!,3,FALSE))=TRUE," ",VLOOKUP($B12,#REF!,3,FALSE))</f>
        <v> </v>
      </c>
      <c r="F12" s="69"/>
      <c r="G12" s="221">
        <f>IF(ISERROR(VLOOKUP($A12,'СтендF4-B'!$A$7:$Y$28,22,FALSE))=TRUE,0,VLOOKUP($A12,'СтендF4-B'!$A$7:$Y$28,22,FALSE))</f>
        <v>0</v>
      </c>
      <c r="H12" s="220">
        <f>IF(ISERROR(VLOOKUP($A12,'СтендF4-B'!$A$7:$Y$28,23,FALSE))=TRUE,0,VLOOKUP($A12,'СтендF4-B'!$A$7:$Y$28,23,FALSE))</f>
        <v>0</v>
      </c>
      <c r="I12" s="220">
        <f>IF(ISERROR(VLOOKUP($A12,'СтендF4-B'!$A$7:$Y$28,24,FALSE))=TRUE,0,VLOOKUP($A12,'СтендF4-B'!$A$7:$Y$28,24,FALSE))</f>
        <v>0</v>
      </c>
      <c r="J12" s="222">
        <f>IF(ISERROR(VLOOKUP($A12,'СтендF4-B'!$A$7:$Y$28,25,FALSE))=TRUE,0,VLOOKUP($A12,'СтендF4-B'!$A$7:$Y$28,25,FALSE))</f>
        <v>0</v>
      </c>
      <c r="K12" s="223">
        <f t="shared" si="1"/>
        <v>0</v>
      </c>
      <c r="L12" s="46">
        <f>'F4-B-Старт'!K32</f>
        <v>0</v>
      </c>
      <c r="M12" s="28">
        <f>'F4-B-Старт'!L32</f>
        <v>0</v>
      </c>
      <c r="N12" s="47">
        <f>'F4-B-Старт'!M32</f>
        <v>0</v>
      </c>
      <c r="O12" s="212">
        <f t="shared" si="2"/>
        <v>0</v>
      </c>
      <c r="P12" s="28">
        <f t="shared" si="3"/>
        <v>0</v>
      </c>
      <c r="Q12" s="28"/>
      <c r="R12" s="28">
        <f>IF(ISERROR(VLOOKUP($B12,#REF!,14,FALSE))=TRUE,0,IF(VLOOKUP($B12,#REF!,14,FALSE)&gt;1,VLOOKUP($B12,#REF!,14,FALSE),0))</f>
        <v>0</v>
      </c>
      <c r="S12" s="28">
        <f t="shared" si="4"/>
        <v>0</v>
      </c>
      <c r="T12" s="28">
        <f t="shared" si="0"/>
        <v>0</v>
      </c>
      <c r="U12" s="28" t="str">
        <f t="shared" si="5"/>
        <v>---</v>
      </c>
    </row>
    <row r="13" spans="1:21" ht="12.75">
      <c r="A13" s="28">
        <v>4</v>
      </c>
      <c r="B13" s="94" t="str">
        <f>IF(ISERROR(VLOOKUP($A13,#REF!,3,FALSE))=TRUE," ",VLOOKUP($A13,#REF!,3,FALSE))</f>
        <v> </v>
      </c>
      <c r="C13" s="94" t="str">
        <f>IF(ISERROR(VLOOKUP($B13,#REF!,2,FALSE))=TRUE," ",IF(VLOOKUP($B13,#REF!,3,FALSE)=0,"б/р",VLOOKUP($B13,#REF!,2,FALSE)))</f>
        <v> </v>
      </c>
      <c r="D13" s="94" t="str">
        <f>IF(ISERROR(VLOOKUP($B13,#REF!,11,FALSE))=TRUE," ",VLOOKUP($B13,#REF!,11,FALSE))</f>
        <v> </v>
      </c>
      <c r="E13" s="28" t="str">
        <f>IF(ISERROR(VLOOKUP($B13,#REF!,3,FALSE))=TRUE," ",VLOOKUP($B13,#REF!,3,FALSE))</f>
        <v> </v>
      </c>
      <c r="F13" s="69"/>
      <c r="G13" s="221">
        <f>IF(ISERROR(VLOOKUP($A13,'СтендF4-B'!$A$7:$Y$28,22,FALSE))=TRUE,0,VLOOKUP($A13,'СтендF4-B'!$A$7:$Y$28,22,FALSE))</f>
        <v>0</v>
      </c>
      <c r="H13" s="220">
        <f>IF(ISERROR(VLOOKUP($A13,'СтендF4-B'!$A$7:$Y$28,23,FALSE))=TRUE,0,VLOOKUP($A13,'СтендF4-B'!$A$7:$Y$28,23,FALSE))</f>
        <v>0</v>
      </c>
      <c r="I13" s="220">
        <f>IF(ISERROR(VLOOKUP($A13,'СтендF4-B'!$A$7:$Y$28,24,FALSE))=TRUE,0,VLOOKUP($A13,'СтендF4-B'!$A$7:$Y$28,24,FALSE))</f>
        <v>0</v>
      </c>
      <c r="J13" s="222">
        <f>IF(ISERROR(VLOOKUP($A13,'СтендF4-B'!$A$7:$Y$28,25,FALSE))=TRUE,0,VLOOKUP($A13,'СтендF4-B'!$A$7:$Y$28,25,FALSE))</f>
        <v>0</v>
      </c>
      <c r="K13" s="223">
        <f t="shared" si="1"/>
        <v>0</v>
      </c>
      <c r="L13" s="46">
        <f>'F4-B-Старт'!N32</f>
        <v>0</v>
      </c>
      <c r="M13" s="28">
        <f>'F4-B-Старт'!O32</f>
        <v>0</v>
      </c>
      <c r="N13" s="47">
        <f>'F4-B-Старт'!P32</f>
        <v>0</v>
      </c>
      <c r="O13" s="212">
        <f t="shared" si="2"/>
        <v>0</v>
      </c>
      <c r="P13" s="28">
        <f t="shared" si="3"/>
        <v>0</v>
      </c>
      <c r="Q13" s="28"/>
      <c r="R13" s="28">
        <f>IF(ISERROR(VLOOKUP($B13,#REF!,14,FALSE))=TRUE,0,IF(VLOOKUP($B13,#REF!,14,FALSE)&gt;1,VLOOKUP($B13,#REF!,14,FALSE),0))</f>
        <v>0</v>
      </c>
      <c r="S13" s="28">
        <f t="shared" si="4"/>
        <v>0</v>
      </c>
      <c r="T13" s="28">
        <f t="shared" si="0"/>
        <v>0</v>
      </c>
      <c r="U13" s="28" t="str">
        <f t="shared" si="5"/>
        <v>---</v>
      </c>
    </row>
    <row r="14" spans="1:21" ht="12.75">
      <c r="A14" s="28">
        <v>5</v>
      </c>
      <c r="B14" s="94" t="str">
        <f>IF(ISERROR(VLOOKUP($A14,#REF!,3,FALSE))=TRUE," ",VLOOKUP($A14,#REF!,3,FALSE))</f>
        <v> </v>
      </c>
      <c r="C14" s="94" t="str">
        <f>IF(ISERROR(VLOOKUP($B14,#REF!,2,FALSE))=TRUE," ",IF(VLOOKUP($B14,#REF!,3,FALSE)=0,"б/р",VLOOKUP($B14,#REF!,2,FALSE)))</f>
        <v> </v>
      </c>
      <c r="D14" s="94" t="str">
        <f>IF(ISERROR(VLOOKUP($B14,#REF!,11,FALSE))=TRUE," ",VLOOKUP($B14,#REF!,11,FALSE))</f>
        <v> </v>
      </c>
      <c r="E14" s="28" t="str">
        <f>IF(ISERROR(VLOOKUP($B14,#REF!,3,FALSE))=TRUE," ",VLOOKUP($B14,#REF!,3,FALSE))</f>
        <v> </v>
      </c>
      <c r="F14" s="69"/>
      <c r="G14" s="221">
        <f>IF(ISERROR(VLOOKUP($A14,'СтендF4-B'!$A$7:$Y$28,22,FALSE))=TRUE,0,VLOOKUP($A14,'СтендF4-B'!$A$7:$Y$28,22,FALSE))</f>
        <v>0</v>
      </c>
      <c r="H14" s="220">
        <f>IF(ISERROR(VLOOKUP($A14,'СтендF4-B'!$A$7:$Y$28,23,FALSE))=TRUE,0,VLOOKUP($A14,'СтендF4-B'!$A$7:$Y$28,23,FALSE))</f>
        <v>0</v>
      </c>
      <c r="I14" s="220">
        <f>IF(ISERROR(VLOOKUP($A14,'СтендF4-B'!$A$7:$Y$28,24,FALSE))=TRUE,0,VLOOKUP($A14,'СтендF4-B'!$A$7:$Y$28,24,FALSE))</f>
        <v>0</v>
      </c>
      <c r="J14" s="222">
        <f>IF(ISERROR(VLOOKUP($A14,'СтендF4-B'!$A$7:$Y$28,25,FALSE))=TRUE,0,VLOOKUP($A14,'СтендF4-B'!$A$7:$Y$28,25,FALSE))</f>
        <v>0</v>
      </c>
      <c r="K14" s="223">
        <f t="shared" si="1"/>
        <v>0</v>
      </c>
      <c r="L14" s="46">
        <f>'F4-B-Старт'!Q32</f>
        <v>0</v>
      </c>
      <c r="M14" s="28">
        <f>'F4-B-Старт'!R32</f>
        <v>0</v>
      </c>
      <c r="N14" s="47">
        <f>'F4-B-Старт'!S32</f>
        <v>0</v>
      </c>
      <c r="O14" s="212">
        <f t="shared" si="2"/>
        <v>0</v>
      </c>
      <c r="P14" s="28">
        <f t="shared" si="3"/>
        <v>0</v>
      </c>
      <c r="Q14" s="28"/>
      <c r="R14" s="28">
        <f>IF(ISERROR(VLOOKUP($B14,#REF!,14,FALSE))=TRUE,0,IF(VLOOKUP($B14,#REF!,14,FALSE)&gt;1,VLOOKUP($B14,#REF!,14,FALSE),0))</f>
        <v>0</v>
      </c>
      <c r="S14" s="28">
        <f t="shared" si="4"/>
        <v>0</v>
      </c>
      <c r="T14" s="28">
        <f t="shared" si="0"/>
        <v>0</v>
      </c>
      <c r="U14" s="28" t="str">
        <f t="shared" si="5"/>
        <v>---</v>
      </c>
    </row>
    <row r="15" spans="1:21" ht="12.75">
      <c r="A15" s="28">
        <v>6</v>
      </c>
      <c r="B15" s="94" t="str">
        <f>IF(ISERROR(VLOOKUP($A15,#REF!,3,FALSE))=TRUE," ",VLOOKUP($A15,#REF!,3,FALSE))</f>
        <v> </v>
      </c>
      <c r="C15" s="94" t="str">
        <f>IF(ISERROR(VLOOKUP($B15,#REF!,2,FALSE))=TRUE," ",IF(VLOOKUP($B15,#REF!,3,FALSE)=0,"б/р",VLOOKUP($B15,#REF!,2,FALSE)))</f>
        <v> </v>
      </c>
      <c r="D15" s="94" t="str">
        <f>IF(ISERROR(VLOOKUP($B15,#REF!,11,FALSE))=TRUE," ",VLOOKUP($B15,#REF!,11,FALSE))</f>
        <v> </v>
      </c>
      <c r="E15" s="28" t="str">
        <f>IF(ISERROR(VLOOKUP($B15,#REF!,3,FALSE))=TRUE," ",VLOOKUP($B15,#REF!,3,FALSE))</f>
        <v> </v>
      </c>
      <c r="F15" s="69"/>
      <c r="G15" s="221">
        <f>IF(ISERROR(VLOOKUP($A15,'СтендF4-B'!$A$7:$Y$28,22,FALSE))=TRUE,0,VLOOKUP($A15,'СтендF4-B'!$A$7:$Y$28,22,FALSE))</f>
        <v>0</v>
      </c>
      <c r="H15" s="220">
        <f>IF(ISERROR(VLOOKUP($A15,'СтендF4-B'!$A$7:$Y$28,23,FALSE))=TRUE,0,VLOOKUP($A15,'СтендF4-B'!$A$7:$Y$28,23,FALSE))</f>
        <v>0</v>
      </c>
      <c r="I15" s="220">
        <f>IF(ISERROR(VLOOKUP($A15,'СтендF4-B'!$A$7:$Y$28,24,FALSE))=TRUE,0,VLOOKUP($A15,'СтендF4-B'!$A$7:$Y$28,24,FALSE))</f>
        <v>0</v>
      </c>
      <c r="J15" s="222">
        <f>IF(ISERROR(VLOOKUP($A15,'СтендF4-B'!$A$7:$Y$28,25,FALSE))=TRUE,0,VLOOKUP($A15,'СтендF4-B'!$A$7:$Y$28,25,FALSE))</f>
        <v>0</v>
      </c>
      <c r="K15" s="223">
        <f t="shared" si="1"/>
        <v>0</v>
      </c>
      <c r="L15" s="46">
        <f>'F4-B-Старт'!T32</f>
        <v>0</v>
      </c>
      <c r="M15" s="28">
        <f>'F4-B-Старт'!U32</f>
        <v>0</v>
      </c>
      <c r="N15" s="47">
        <f>'F4-B-Старт'!V32</f>
        <v>0</v>
      </c>
      <c r="O15" s="212">
        <f t="shared" si="2"/>
        <v>0</v>
      </c>
      <c r="P15" s="28">
        <f t="shared" si="3"/>
        <v>0</v>
      </c>
      <c r="Q15" s="28"/>
      <c r="R15" s="28">
        <f>IF(ISERROR(VLOOKUP($B15,#REF!,14,FALSE))=TRUE,0,IF(VLOOKUP($B15,#REF!,14,FALSE)&gt;1,VLOOKUP($B15,#REF!,14,FALSE),0))</f>
        <v>0</v>
      </c>
      <c r="S15" s="28">
        <f t="shared" si="4"/>
        <v>0</v>
      </c>
      <c r="T15" s="28">
        <f t="shared" si="0"/>
        <v>0</v>
      </c>
      <c r="U15" s="28" t="str">
        <f t="shared" si="5"/>
        <v>---</v>
      </c>
    </row>
    <row r="16" spans="1:21" ht="12.75">
      <c r="A16" s="28">
        <v>7</v>
      </c>
      <c r="B16" s="94" t="str">
        <f>IF(ISERROR(VLOOKUP($A16,#REF!,3,FALSE))=TRUE," ",VLOOKUP($A16,#REF!,3,FALSE))</f>
        <v> </v>
      </c>
      <c r="C16" s="94" t="str">
        <f>IF(ISERROR(VLOOKUP($B16,#REF!,2,FALSE))=TRUE," ",IF(VLOOKUP($B16,#REF!,3,FALSE)=0,"б/р",VLOOKUP($B16,#REF!,2,FALSE)))</f>
        <v> </v>
      </c>
      <c r="D16" s="94" t="str">
        <f>IF(ISERROR(VLOOKUP($B16,#REF!,11,FALSE))=TRUE," ",VLOOKUP($B16,#REF!,11,FALSE))</f>
        <v> </v>
      </c>
      <c r="E16" s="28" t="str">
        <f>IF(ISERROR(VLOOKUP($B16,#REF!,3,FALSE))=TRUE," ",VLOOKUP($B16,#REF!,3,FALSE))</f>
        <v> </v>
      </c>
      <c r="F16" s="69"/>
      <c r="G16" s="221">
        <f>IF(ISERROR(VLOOKUP($A16,'СтендF4-B'!$A$7:$Y$28,22,FALSE))=TRUE,0,VLOOKUP($A16,'СтендF4-B'!$A$7:$Y$28,22,FALSE))</f>
        <v>0</v>
      </c>
      <c r="H16" s="220">
        <f>IF(ISERROR(VLOOKUP($A16,'СтендF4-B'!$A$7:$Y$28,23,FALSE))=TRUE,0,VLOOKUP($A16,'СтендF4-B'!$A$7:$Y$28,23,FALSE))</f>
        <v>0</v>
      </c>
      <c r="I16" s="220">
        <f>IF(ISERROR(VLOOKUP($A16,'СтендF4-B'!$A$7:$Y$28,24,FALSE))=TRUE,0,VLOOKUP($A16,'СтендF4-B'!$A$7:$Y$28,24,FALSE))</f>
        <v>0</v>
      </c>
      <c r="J16" s="222">
        <f>IF(ISERROR(VLOOKUP($A16,'СтендF4-B'!$A$7:$Y$28,25,FALSE))=TRUE,0,VLOOKUP($A16,'СтендF4-B'!$A$7:$Y$28,25,FALSE))</f>
        <v>0</v>
      </c>
      <c r="K16" s="223">
        <f t="shared" si="1"/>
        <v>0</v>
      </c>
      <c r="L16" s="46">
        <f>'F4-B-Старт'!W32</f>
        <v>0</v>
      </c>
      <c r="M16" s="28">
        <f>'F4-B-Старт'!X32</f>
        <v>0</v>
      </c>
      <c r="N16" s="47">
        <f>'F4-B-Старт'!Y32</f>
        <v>0</v>
      </c>
      <c r="O16" s="212">
        <f t="shared" si="2"/>
        <v>0</v>
      </c>
      <c r="P16" s="28">
        <f t="shared" si="3"/>
        <v>0</v>
      </c>
      <c r="Q16" s="28"/>
      <c r="R16" s="28">
        <f>IF(ISERROR(VLOOKUP($B16,#REF!,14,FALSE))=TRUE,0,IF(VLOOKUP($B16,#REF!,14,FALSE)&gt;1,VLOOKUP($B16,#REF!,14,FALSE),0))</f>
        <v>0</v>
      </c>
      <c r="S16" s="28">
        <f t="shared" si="4"/>
        <v>0</v>
      </c>
      <c r="T16" s="28">
        <f t="shared" si="0"/>
        <v>0</v>
      </c>
      <c r="U16" s="28" t="str">
        <f t="shared" si="5"/>
        <v>---</v>
      </c>
    </row>
    <row r="17" spans="1:21" ht="12.75">
      <c r="A17" s="28">
        <v>8</v>
      </c>
      <c r="B17" s="94" t="str">
        <f>IF(ISERROR(VLOOKUP($A17,#REF!,3,FALSE))=TRUE," ",VLOOKUP($A17,#REF!,3,FALSE))</f>
        <v> </v>
      </c>
      <c r="C17" s="94" t="str">
        <f>IF(ISERROR(VLOOKUP($B17,#REF!,2,FALSE))=TRUE," ",IF(VLOOKUP($B17,#REF!,3,FALSE)=0,"б/р",VLOOKUP($B17,#REF!,2,FALSE)))</f>
        <v> </v>
      </c>
      <c r="D17" s="94" t="str">
        <f>IF(ISERROR(VLOOKUP($B17,#REF!,11,FALSE))=TRUE," ",VLOOKUP($B17,#REF!,11,FALSE))</f>
        <v> </v>
      </c>
      <c r="E17" s="28" t="str">
        <f>IF(ISERROR(VLOOKUP($B17,#REF!,3,FALSE))=TRUE," ",VLOOKUP($B17,#REF!,3,FALSE))</f>
        <v> </v>
      </c>
      <c r="F17" s="69"/>
      <c r="G17" s="221">
        <f>IF(ISERROR(VLOOKUP($A17,'СтендF4-B'!$A$7:$Y$28,22,FALSE))=TRUE,0,VLOOKUP($A17,'СтендF4-B'!$A$7:$Y$28,22,FALSE))</f>
        <v>0</v>
      </c>
      <c r="H17" s="220">
        <f>IF(ISERROR(VLOOKUP($A17,'СтендF4-B'!$A$7:$Y$28,23,FALSE))=TRUE,0,VLOOKUP($A17,'СтендF4-B'!$A$7:$Y$28,23,FALSE))</f>
        <v>0</v>
      </c>
      <c r="I17" s="220">
        <f>IF(ISERROR(VLOOKUP($A17,'СтендF4-B'!$A$7:$Y$28,24,FALSE))=TRUE,0,VLOOKUP($A17,'СтендF4-B'!$A$7:$Y$28,24,FALSE))</f>
        <v>0</v>
      </c>
      <c r="J17" s="222">
        <f>IF(ISERROR(VLOOKUP($A17,'СтендF4-B'!$A$7:$Y$28,25,FALSE))=TRUE,0,VLOOKUP($A17,'СтендF4-B'!$A$7:$Y$28,25,FALSE))</f>
        <v>0</v>
      </c>
      <c r="K17" s="223">
        <f t="shared" si="1"/>
        <v>0</v>
      </c>
      <c r="L17" s="46">
        <f>'F4-B-Старт'!Z32</f>
        <v>0</v>
      </c>
      <c r="M17" s="28">
        <f>'F4-B-Старт'!AA32</f>
        <v>0</v>
      </c>
      <c r="N17" s="47">
        <f>'F4-B-Старт'!AB32</f>
        <v>0</v>
      </c>
      <c r="O17" s="212">
        <f t="shared" si="2"/>
        <v>0</v>
      </c>
      <c r="P17" s="28">
        <f t="shared" si="3"/>
        <v>0</v>
      </c>
      <c r="Q17" s="28"/>
      <c r="R17" s="28">
        <f>IF(ISERROR(VLOOKUP($B17,#REF!,14,FALSE))=TRUE,0,IF(VLOOKUP($B17,#REF!,14,FALSE)&gt;1,VLOOKUP($B17,#REF!,14,FALSE),0))</f>
        <v>0</v>
      </c>
      <c r="S17" s="28">
        <f t="shared" si="4"/>
        <v>0</v>
      </c>
      <c r="T17" s="28">
        <f t="shared" si="0"/>
        <v>0</v>
      </c>
      <c r="U17" s="28" t="str">
        <f t="shared" si="5"/>
        <v>---</v>
      </c>
    </row>
    <row r="18" spans="1:21" ht="12.75">
      <c r="A18" s="28">
        <v>9</v>
      </c>
      <c r="B18" s="94" t="str">
        <f>IF(ISERROR(VLOOKUP($A18,#REF!,3,FALSE))=TRUE," ",VLOOKUP($A18,#REF!,3,FALSE))</f>
        <v> </v>
      </c>
      <c r="C18" s="94" t="str">
        <f>IF(ISERROR(VLOOKUP($B18,#REF!,2,FALSE))=TRUE," ",IF(VLOOKUP($B18,#REF!,3,FALSE)=0,"б/р",VLOOKUP($B18,#REF!,2,FALSE)))</f>
        <v> </v>
      </c>
      <c r="D18" s="94" t="str">
        <f>IF(ISERROR(VLOOKUP($B18,#REF!,11,FALSE))=TRUE," ",VLOOKUP($B18,#REF!,11,FALSE))</f>
        <v> </v>
      </c>
      <c r="E18" s="28" t="str">
        <f>IF(ISERROR(VLOOKUP($B18,#REF!,3,FALSE))=TRUE," ",VLOOKUP($B18,#REF!,3,FALSE))</f>
        <v> </v>
      </c>
      <c r="F18" s="69"/>
      <c r="G18" s="221">
        <f>IF(ISERROR(VLOOKUP($A18,'СтендF4-B'!$A$7:$Y$28,22,FALSE))=TRUE,0,VLOOKUP($A18,'СтендF4-B'!$A$7:$Y$28,22,FALSE))</f>
        <v>0</v>
      </c>
      <c r="H18" s="220">
        <f>IF(ISERROR(VLOOKUP($A18,'СтендF4-B'!$A$7:$Y$28,23,FALSE))=TRUE,0,VLOOKUP($A18,'СтендF4-B'!$A$7:$Y$28,23,FALSE))</f>
        <v>0</v>
      </c>
      <c r="I18" s="220">
        <f>IF(ISERROR(VLOOKUP($A18,'СтендF4-B'!$A$7:$Y$28,24,FALSE))=TRUE,0,VLOOKUP($A18,'СтендF4-B'!$A$7:$Y$28,24,FALSE))</f>
        <v>0</v>
      </c>
      <c r="J18" s="222">
        <f>IF(ISERROR(VLOOKUP($A18,'СтендF4-B'!$A$7:$Y$28,25,FALSE))=TRUE,0,VLOOKUP($A18,'СтендF4-B'!$A$7:$Y$28,25,FALSE))</f>
        <v>0</v>
      </c>
      <c r="K18" s="223">
        <f t="shared" si="1"/>
        <v>0</v>
      </c>
      <c r="L18" s="46">
        <f>'F4-B-Старт'!AC32</f>
        <v>0</v>
      </c>
      <c r="M18" s="28">
        <f>'F4-B-Старт'!AD32</f>
        <v>0</v>
      </c>
      <c r="N18" s="47">
        <f>'F4-B-Старт'!AE32</f>
        <v>0</v>
      </c>
      <c r="O18" s="212">
        <f t="shared" si="2"/>
        <v>0</v>
      </c>
      <c r="P18" s="28">
        <f t="shared" si="3"/>
        <v>0</v>
      </c>
      <c r="Q18" s="28"/>
      <c r="R18" s="28">
        <f>IF(ISERROR(VLOOKUP($B18,#REF!,14,FALSE))=TRUE,0,IF(VLOOKUP($B18,#REF!,14,FALSE)&gt;1,VLOOKUP($B18,#REF!,14,FALSE),0))</f>
        <v>0</v>
      </c>
      <c r="S18" s="28">
        <f t="shared" si="4"/>
        <v>0</v>
      </c>
      <c r="T18" s="28">
        <f t="shared" si="0"/>
        <v>0</v>
      </c>
      <c r="U18" s="28" t="str">
        <f t="shared" si="5"/>
        <v>---</v>
      </c>
    </row>
    <row r="19" spans="1:21" ht="13.5" thickBot="1">
      <c r="A19" s="84">
        <v>10</v>
      </c>
      <c r="B19" s="95" t="str">
        <f>IF(ISERROR(VLOOKUP($A19,#REF!,3,FALSE))=TRUE," ",VLOOKUP($A19,#REF!,3,FALSE))</f>
        <v> </v>
      </c>
      <c r="C19" s="95" t="str">
        <f>IF(ISERROR(VLOOKUP($B19,#REF!,2,FALSE))=TRUE," ",IF(VLOOKUP($B19,#REF!,3,FALSE)=0,"б/р",VLOOKUP($B19,#REF!,2,FALSE)))</f>
        <v> </v>
      </c>
      <c r="D19" s="95" t="str">
        <f>IF(ISERROR(VLOOKUP($B19,#REF!,11,FALSE))=TRUE," ",VLOOKUP($B19,#REF!,11,FALSE))</f>
        <v> </v>
      </c>
      <c r="E19" s="84" t="str">
        <f>IF(ISERROR(VLOOKUP($B19,#REF!,3,FALSE))=TRUE," ",VLOOKUP($B19,#REF!,3,FALSE))</f>
        <v> </v>
      </c>
      <c r="F19" s="158"/>
      <c r="G19" s="227">
        <f>IF(ISERROR(VLOOKUP($A19,'СтендF4-B'!$A$7:$Y$28,22,FALSE))=TRUE,0,VLOOKUP($A19,'СтендF4-B'!$A$7:$Y$28,22,FALSE))</f>
        <v>0</v>
      </c>
      <c r="H19" s="196">
        <f>IF(ISERROR(VLOOKUP($A19,'СтендF4-B'!$A$7:$Y$28,23,FALSE))=TRUE,0,VLOOKUP($A19,'СтендF4-B'!$A$7:$Y$28,23,FALSE))</f>
        <v>0</v>
      </c>
      <c r="I19" s="196">
        <f>IF(ISERROR(VLOOKUP($A19,'СтендF4-B'!$A$7:$Y$28,24,FALSE))=TRUE,0,VLOOKUP($A19,'СтендF4-B'!$A$7:$Y$28,24,FALSE))</f>
        <v>0</v>
      </c>
      <c r="J19" s="229">
        <f>IF(ISERROR(VLOOKUP($A19,'СтендF4-B'!$A$7:$Y$28,25,FALSE))=TRUE,0,VLOOKUP($A19,'СтендF4-B'!$A$7:$Y$28,25,FALSE))</f>
        <v>0</v>
      </c>
      <c r="K19" s="230">
        <f t="shared" si="1"/>
        <v>0</v>
      </c>
      <c r="L19" s="85">
        <f>'F4-B-Старт'!AF32</f>
        <v>0</v>
      </c>
      <c r="M19" s="84">
        <f>'F4-B-Старт'!AG32</f>
        <v>0</v>
      </c>
      <c r="N19" s="86">
        <f>'F4-B-Старт'!AH32</f>
        <v>0</v>
      </c>
      <c r="O19" s="213">
        <f t="shared" si="2"/>
        <v>0</v>
      </c>
      <c r="P19" s="84">
        <f t="shared" si="3"/>
        <v>0</v>
      </c>
      <c r="Q19" s="84"/>
      <c r="R19" s="84">
        <f>IF(ISERROR(VLOOKUP($B19,#REF!,14,FALSE))=TRUE,0,IF(VLOOKUP($B19,#REF!,14,FALSE)&gt;1,VLOOKUP($B19,#REF!,14,FALSE),0))</f>
        <v>0</v>
      </c>
      <c r="S19" s="84">
        <f t="shared" si="4"/>
        <v>0</v>
      </c>
      <c r="T19" s="84">
        <f t="shared" si="0"/>
        <v>0</v>
      </c>
      <c r="U19" s="84" t="str">
        <f t="shared" si="5"/>
        <v>---</v>
      </c>
    </row>
    <row r="20" ht="13.5" thickTop="1"/>
    <row r="21" spans="4:14" ht="12.75">
      <c r="D21" t="s">
        <v>35</v>
      </c>
      <c r="G21"/>
      <c r="H21"/>
      <c r="I21"/>
      <c r="J21"/>
      <c r="K21"/>
      <c r="N21" t="s">
        <v>36</v>
      </c>
    </row>
  </sheetData>
  <sheetProtection/>
  <mergeCells count="21">
    <mergeCell ref="T7:T9"/>
    <mergeCell ref="J8:J9"/>
    <mergeCell ref="H8:H9"/>
    <mergeCell ref="I8:I9"/>
    <mergeCell ref="F7:F9"/>
    <mergeCell ref="U7:U9"/>
    <mergeCell ref="Q7:Q9"/>
    <mergeCell ref="S7:S9"/>
    <mergeCell ref="L8:N8"/>
    <mergeCell ref="O7:O9"/>
    <mergeCell ref="P7:P9"/>
    <mergeCell ref="R7:R9"/>
    <mergeCell ref="L7:N7"/>
    <mergeCell ref="A7:A9"/>
    <mergeCell ref="B7:B9"/>
    <mergeCell ref="C7:C9"/>
    <mergeCell ref="D7:D9"/>
    <mergeCell ref="E7:E9"/>
    <mergeCell ref="G7:K7"/>
    <mergeCell ref="G8:G9"/>
    <mergeCell ref="K8:K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Y49"/>
  <sheetViews>
    <sheetView showGridLines="0" showZeros="0" zoomScale="90" zoomScaleNormal="90" zoomScalePageLayoutView="0" workbookViewId="0" topLeftCell="A1">
      <selection activeCell="C58" sqref="C58"/>
    </sheetView>
  </sheetViews>
  <sheetFormatPr defaultColWidth="9.00390625" defaultRowHeight="12.75"/>
  <cols>
    <col min="1" max="1" width="3.875" style="0" customWidth="1"/>
    <col min="2" max="2" width="20.625" style="0" customWidth="1"/>
    <col min="3" max="3" width="29.00390625" style="0" customWidth="1"/>
    <col min="4" max="4" width="5.875" style="0" customWidth="1"/>
    <col min="5" max="5" width="6.625" style="0" customWidth="1"/>
    <col min="6" max="6" width="4.875" style="0" customWidth="1"/>
    <col min="7" max="7" width="4.375" style="0" customWidth="1"/>
    <col min="8" max="8" width="6.75390625" style="0" customWidth="1"/>
    <col min="9" max="10" width="5.125" style="0" customWidth="1"/>
    <col min="11" max="11" width="4.375" style="0" customWidth="1"/>
    <col min="12" max="12" width="6.625" style="0" customWidth="1"/>
    <col min="13" max="14" width="5.25390625" style="0" customWidth="1"/>
    <col min="15" max="15" width="4.375" style="0" customWidth="1"/>
    <col min="16" max="16" width="6.75390625" style="0" customWidth="1"/>
    <col min="17" max="18" width="4.75390625" style="0" customWidth="1"/>
    <col min="19" max="19" width="5.00390625" style="0" customWidth="1"/>
    <col min="20" max="20" width="7.25390625" style="0" customWidth="1"/>
    <col min="21" max="23" width="6.75390625" style="0" customWidth="1"/>
    <col min="24" max="24" width="7.25390625" style="0" customWidth="1"/>
    <col min="25" max="25" width="7.125" style="0" customWidth="1"/>
  </cols>
  <sheetData>
    <row r="1" spans="2:12" ht="60" customHeight="1">
      <c r="B1" s="1" t="s">
        <v>8</v>
      </c>
      <c r="L1" s="2" t="s">
        <v>9</v>
      </c>
    </row>
    <row r="2" spans="1:17" ht="15.75">
      <c r="A2" t="s">
        <v>10</v>
      </c>
      <c r="I2" s="3" t="s">
        <v>98</v>
      </c>
      <c r="P2" s="71" t="s">
        <v>180</v>
      </c>
      <c r="Q2" s="72"/>
    </row>
    <row r="3" ht="12.75">
      <c r="B3" s="198">
        <v>43239</v>
      </c>
    </row>
    <row r="4" ht="15.75">
      <c r="F4" s="2" t="s">
        <v>12</v>
      </c>
    </row>
    <row r="5" ht="15.75">
      <c r="J5" s="4" t="s">
        <v>13</v>
      </c>
    </row>
    <row r="6" ht="15.75">
      <c r="J6" s="4"/>
    </row>
    <row r="7" spans="1:21" ht="12.75">
      <c r="A7" t="s">
        <v>14</v>
      </c>
      <c r="N7" t="s">
        <v>15</v>
      </c>
      <c r="U7" t="s">
        <v>16</v>
      </c>
    </row>
    <row r="8" spans="11:14" ht="15.75">
      <c r="K8" s="71" t="s">
        <v>99</v>
      </c>
      <c r="N8" s="5" t="s">
        <v>180</v>
      </c>
    </row>
    <row r="9" spans="1:25" ht="13.5" thickBot="1">
      <c r="A9" s="19"/>
      <c r="B9" s="197">
        <v>43239</v>
      </c>
      <c r="C9" s="202" t="s">
        <v>146</v>
      </c>
      <c r="D9" s="19">
        <v>3</v>
      </c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</row>
    <row r="10" spans="1:25" s="15" customFormat="1" ht="13.5" thickTop="1">
      <c r="A10" s="21" t="s">
        <v>100</v>
      </c>
      <c r="B10" s="21" t="s">
        <v>101</v>
      </c>
      <c r="C10" s="21" t="s">
        <v>6</v>
      </c>
      <c r="D10" s="21" t="s">
        <v>102</v>
      </c>
      <c r="E10" s="21" t="s">
        <v>103</v>
      </c>
      <c r="F10" s="21" t="s">
        <v>104</v>
      </c>
      <c r="G10" s="79"/>
      <c r="H10" s="38" t="s">
        <v>105</v>
      </c>
      <c r="I10" s="80" t="s">
        <v>106</v>
      </c>
      <c r="J10" s="81"/>
      <c r="K10" s="78"/>
      <c r="L10" s="78" t="s">
        <v>107</v>
      </c>
      <c r="M10" s="77" t="s">
        <v>106</v>
      </c>
      <c r="N10" s="78"/>
      <c r="O10" s="79"/>
      <c r="P10" s="38" t="s">
        <v>108</v>
      </c>
      <c r="Q10" s="80"/>
      <c r="R10" s="81"/>
      <c r="S10" s="21" t="s">
        <v>109</v>
      </c>
      <c r="T10" s="21"/>
      <c r="U10" s="21" t="s">
        <v>32</v>
      </c>
      <c r="V10" s="321" t="s">
        <v>160</v>
      </c>
      <c r="W10" s="318" t="s">
        <v>181</v>
      </c>
      <c r="X10" s="21" t="s">
        <v>55</v>
      </c>
      <c r="Y10" s="109" t="s">
        <v>110</v>
      </c>
    </row>
    <row r="11" spans="1:25" s="15" customFormat="1" ht="20.25" thickBot="1">
      <c r="A11" s="23" t="s">
        <v>21</v>
      </c>
      <c r="B11" s="23"/>
      <c r="C11" s="23"/>
      <c r="D11" s="23" t="s">
        <v>7</v>
      </c>
      <c r="E11" s="76" t="s">
        <v>111</v>
      </c>
      <c r="F11" s="23" t="s">
        <v>21</v>
      </c>
      <c r="G11" s="82" t="s">
        <v>112</v>
      </c>
      <c r="H11" s="76" t="s">
        <v>113</v>
      </c>
      <c r="I11" s="23" t="s">
        <v>114</v>
      </c>
      <c r="J11" s="83" t="s">
        <v>115</v>
      </c>
      <c r="K11" s="23" t="s">
        <v>112</v>
      </c>
      <c r="L11" s="73" t="s">
        <v>113</v>
      </c>
      <c r="M11" s="23" t="s">
        <v>114</v>
      </c>
      <c r="N11" s="23" t="s">
        <v>115</v>
      </c>
      <c r="O11" s="82" t="s">
        <v>112</v>
      </c>
      <c r="P11" s="73" t="s">
        <v>113</v>
      </c>
      <c r="Q11" s="23" t="s">
        <v>114</v>
      </c>
      <c r="R11" s="83" t="s">
        <v>115</v>
      </c>
      <c r="S11" s="23" t="s">
        <v>112</v>
      </c>
      <c r="T11" s="76" t="s">
        <v>113</v>
      </c>
      <c r="U11" s="23"/>
      <c r="V11" s="323"/>
      <c r="W11" s="320"/>
      <c r="X11" s="23" t="s">
        <v>116</v>
      </c>
      <c r="Y11" s="75" t="s">
        <v>117</v>
      </c>
    </row>
    <row r="12" spans="1:25" s="15" customFormat="1" ht="13.5" thickTop="1">
      <c r="A12" s="28">
        <v>3</v>
      </c>
      <c r="B12" s="94" t="s">
        <v>195</v>
      </c>
      <c r="C12" s="94" t="s">
        <v>196</v>
      </c>
      <c r="D12" s="28" t="s">
        <v>217</v>
      </c>
      <c r="E12" s="28"/>
      <c r="F12" s="28">
        <v>3</v>
      </c>
      <c r="G12" s="46">
        <v>13</v>
      </c>
      <c r="H12" s="28"/>
      <c r="I12" s="28"/>
      <c r="J12" s="47"/>
      <c r="K12" s="28">
        <v>23</v>
      </c>
      <c r="L12" s="28">
        <v>3.41</v>
      </c>
      <c r="M12" s="28"/>
      <c r="N12" s="28"/>
      <c r="O12" s="46">
        <v>20</v>
      </c>
      <c r="P12" s="28">
        <v>5.81</v>
      </c>
      <c r="Q12" s="28"/>
      <c r="R12" s="47"/>
      <c r="S12" s="28">
        <v>43</v>
      </c>
      <c r="T12" s="28">
        <v>9.219999999999999</v>
      </c>
      <c r="U12" s="28">
        <v>1</v>
      </c>
      <c r="V12" s="28" t="s">
        <v>215</v>
      </c>
      <c r="W12" s="28" t="s">
        <v>215</v>
      </c>
      <c r="X12" s="28"/>
      <c r="Y12" s="28" t="s">
        <v>219</v>
      </c>
    </row>
    <row r="13" spans="1:25" s="15" customFormat="1" ht="12.75">
      <c r="A13" s="28">
        <v>2</v>
      </c>
      <c r="B13" s="94" t="s">
        <v>200</v>
      </c>
      <c r="C13" s="94" t="s">
        <v>192</v>
      </c>
      <c r="D13" s="28" t="s">
        <v>217</v>
      </c>
      <c r="E13" s="28"/>
      <c r="F13" s="28">
        <v>2</v>
      </c>
      <c r="G13" s="46">
        <v>14</v>
      </c>
      <c r="H13" s="28">
        <v>27</v>
      </c>
      <c r="I13" s="28"/>
      <c r="J13" s="47"/>
      <c r="K13" s="28">
        <v>14</v>
      </c>
      <c r="L13" s="28">
        <v>3.4</v>
      </c>
      <c r="M13" s="28"/>
      <c r="N13" s="28"/>
      <c r="O13" s="46">
        <v>13</v>
      </c>
      <c r="P13" s="28">
        <v>21.07</v>
      </c>
      <c r="Q13" s="28"/>
      <c r="R13" s="47"/>
      <c r="S13" s="28">
        <v>28</v>
      </c>
      <c r="T13" s="28">
        <v>30.4</v>
      </c>
      <c r="U13" s="28">
        <v>2</v>
      </c>
      <c r="V13" s="28" t="s">
        <v>215</v>
      </c>
      <c r="W13" s="28" t="s">
        <v>215</v>
      </c>
      <c r="X13" s="28"/>
      <c r="Y13" s="28" t="s">
        <v>219</v>
      </c>
    </row>
    <row r="14" spans="1:25" s="15" customFormat="1" ht="12.75">
      <c r="A14" s="28">
        <v>1</v>
      </c>
      <c r="B14" s="94" t="s">
        <v>199</v>
      </c>
      <c r="C14" s="94" t="s">
        <v>185</v>
      </c>
      <c r="D14" s="28" t="s">
        <v>217</v>
      </c>
      <c r="E14" s="28"/>
      <c r="F14" s="28">
        <v>1</v>
      </c>
      <c r="G14" s="46">
        <v>10</v>
      </c>
      <c r="H14" s="28"/>
      <c r="I14" s="28"/>
      <c r="J14" s="47"/>
      <c r="K14" s="28">
        <v>5</v>
      </c>
      <c r="L14" s="28"/>
      <c r="M14" s="28"/>
      <c r="N14" s="28"/>
      <c r="O14" s="46">
        <v>6</v>
      </c>
      <c r="P14" s="28"/>
      <c r="Q14" s="28"/>
      <c r="R14" s="47"/>
      <c r="S14" s="28">
        <v>16</v>
      </c>
      <c r="T14" s="28">
        <v>0</v>
      </c>
      <c r="U14" s="28">
        <v>3</v>
      </c>
      <c r="V14" s="28">
        <v>3</v>
      </c>
      <c r="W14" s="28" t="s">
        <v>214</v>
      </c>
      <c r="X14" s="28">
        <v>200</v>
      </c>
      <c r="Y14" s="28" t="s">
        <v>219</v>
      </c>
    </row>
    <row r="15" spans="1:25" s="15" customFormat="1" ht="12.75" hidden="1">
      <c r="A15" s="28">
        <v>4</v>
      </c>
      <c r="B15" s="94" t="s">
        <v>0</v>
      </c>
      <c r="C15" s="94" t="s">
        <v>0</v>
      </c>
      <c r="D15" s="28" t="s">
        <v>0</v>
      </c>
      <c r="E15" s="28"/>
      <c r="F15" s="28"/>
      <c r="G15" s="46">
        <v>0</v>
      </c>
      <c r="H15" s="28"/>
      <c r="I15" s="28"/>
      <c r="J15" s="47"/>
      <c r="K15" s="28">
        <v>0</v>
      </c>
      <c r="L15" s="28"/>
      <c r="M15" s="28"/>
      <c r="N15" s="28"/>
      <c r="O15" s="46">
        <v>0</v>
      </c>
      <c r="P15" s="28"/>
      <c r="Q15" s="28"/>
      <c r="R15" s="47"/>
      <c r="S15" s="28">
        <v>0</v>
      </c>
      <c r="T15" s="28">
        <v>0</v>
      </c>
      <c r="U15" s="28"/>
      <c r="V15" s="28">
        <v>0</v>
      </c>
      <c r="W15" s="28">
        <v>0</v>
      </c>
      <c r="X15" s="28">
        <v>0</v>
      </c>
      <c r="Y15" s="28" t="s">
        <v>219</v>
      </c>
    </row>
    <row r="16" spans="1:25" s="15" customFormat="1" ht="12.75" hidden="1">
      <c r="A16" s="28">
        <v>5</v>
      </c>
      <c r="B16" s="94" t="s">
        <v>0</v>
      </c>
      <c r="C16" s="94" t="s">
        <v>0</v>
      </c>
      <c r="D16" s="28" t="s">
        <v>0</v>
      </c>
      <c r="E16" s="28"/>
      <c r="F16" s="28"/>
      <c r="G16" s="46">
        <v>0</v>
      </c>
      <c r="H16" s="28"/>
      <c r="I16" s="28"/>
      <c r="J16" s="47"/>
      <c r="K16" s="28">
        <v>0</v>
      </c>
      <c r="L16" s="28"/>
      <c r="M16" s="28"/>
      <c r="N16" s="28"/>
      <c r="O16" s="46">
        <v>0</v>
      </c>
      <c r="P16" s="28"/>
      <c r="Q16" s="28"/>
      <c r="R16" s="47"/>
      <c r="S16" s="28">
        <v>0</v>
      </c>
      <c r="T16" s="28">
        <v>0</v>
      </c>
      <c r="U16" s="28"/>
      <c r="V16" s="28">
        <v>0</v>
      </c>
      <c r="W16" s="28">
        <v>0</v>
      </c>
      <c r="X16" s="28">
        <v>0</v>
      </c>
      <c r="Y16" s="28" t="s">
        <v>219</v>
      </c>
    </row>
    <row r="17" spans="1:25" s="15" customFormat="1" ht="12.75" hidden="1">
      <c r="A17" s="28">
        <v>6</v>
      </c>
      <c r="B17" s="94" t="s">
        <v>0</v>
      </c>
      <c r="C17" s="94" t="s">
        <v>0</v>
      </c>
      <c r="D17" s="28" t="s">
        <v>0</v>
      </c>
      <c r="E17" s="28"/>
      <c r="F17" s="28"/>
      <c r="G17" s="46">
        <v>0</v>
      </c>
      <c r="H17" s="28"/>
      <c r="I17" s="28"/>
      <c r="J17" s="47"/>
      <c r="K17" s="28">
        <v>0</v>
      </c>
      <c r="L17" s="28"/>
      <c r="M17" s="28"/>
      <c r="N17" s="28"/>
      <c r="O17" s="46">
        <v>0</v>
      </c>
      <c r="P17" s="28"/>
      <c r="Q17" s="28"/>
      <c r="R17" s="47"/>
      <c r="S17" s="28">
        <v>0</v>
      </c>
      <c r="T17" s="28">
        <v>0</v>
      </c>
      <c r="U17" s="28"/>
      <c r="V17" s="28">
        <v>0</v>
      </c>
      <c r="W17" s="28">
        <v>0</v>
      </c>
      <c r="X17" s="28">
        <v>0</v>
      </c>
      <c r="Y17" s="28" t="s">
        <v>219</v>
      </c>
    </row>
    <row r="18" spans="1:25" s="15" customFormat="1" ht="12.75" hidden="1">
      <c r="A18" s="28">
        <v>7</v>
      </c>
      <c r="B18" s="94" t="s">
        <v>0</v>
      </c>
      <c r="C18" s="94" t="s">
        <v>0</v>
      </c>
      <c r="D18" s="28" t="s">
        <v>0</v>
      </c>
      <c r="E18" s="28"/>
      <c r="F18" s="28"/>
      <c r="G18" s="46">
        <v>0</v>
      </c>
      <c r="H18" s="28"/>
      <c r="I18" s="28"/>
      <c r="J18" s="47"/>
      <c r="K18" s="28">
        <v>0</v>
      </c>
      <c r="L18" s="28"/>
      <c r="M18" s="28"/>
      <c r="N18" s="28"/>
      <c r="O18" s="46">
        <v>0</v>
      </c>
      <c r="P18" s="28"/>
      <c r="Q18" s="28"/>
      <c r="R18" s="47"/>
      <c r="S18" s="28">
        <v>0</v>
      </c>
      <c r="T18" s="28">
        <v>0</v>
      </c>
      <c r="U18" s="28"/>
      <c r="V18" s="28">
        <v>0</v>
      </c>
      <c r="W18" s="28">
        <v>0</v>
      </c>
      <c r="X18" s="28">
        <v>0</v>
      </c>
      <c r="Y18" s="28" t="s">
        <v>219</v>
      </c>
    </row>
    <row r="19" spans="1:25" s="15" customFormat="1" ht="12.75" hidden="1">
      <c r="A19" s="28">
        <v>8</v>
      </c>
      <c r="B19" s="94" t="s">
        <v>0</v>
      </c>
      <c r="C19" s="94" t="s">
        <v>0</v>
      </c>
      <c r="D19" s="28" t="s">
        <v>0</v>
      </c>
      <c r="E19" s="28"/>
      <c r="F19" s="28"/>
      <c r="G19" s="46">
        <v>0</v>
      </c>
      <c r="H19" s="28"/>
      <c r="I19" s="28"/>
      <c r="J19" s="47"/>
      <c r="K19" s="28">
        <v>0</v>
      </c>
      <c r="L19" s="28"/>
      <c r="M19" s="28"/>
      <c r="N19" s="28"/>
      <c r="O19" s="46">
        <v>0</v>
      </c>
      <c r="P19" s="28"/>
      <c r="Q19" s="28"/>
      <c r="R19" s="47"/>
      <c r="S19" s="28">
        <v>0</v>
      </c>
      <c r="T19" s="28">
        <v>0</v>
      </c>
      <c r="U19" s="28"/>
      <c r="V19" s="28">
        <v>0</v>
      </c>
      <c r="W19" s="28">
        <v>0</v>
      </c>
      <c r="X19" s="28">
        <v>0</v>
      </c>
      <c r="Y19" s="28" t="s">
        <v>219</v>
      </c>
    </row>
    <row r="20" spans="1:25" s="15" customFormat="1" ht="12.75" hidden="1">
      <c r="A20" s="28">
        <v>9</v>
      </c>
      <c r="B20" s="94" t="s">
        <v>0</v>
      </c>
      <c r="C20" s="94" t="s">
        <v>0</v>
      </c>
      <c r="D20" s="28" t="s">
        <v>0</v>
      </c>
      <c r="E20" s="28"/>
      <c r="F20" s="28"/>
      <c r="G20" s="46">
        <v>0</v>
      </c>
      <c r="H20" s="28"/>
      <c r="I20" s="28"/>
      <c r="J20" s="47"/>
      <c r="K20" s="28">
        <v>0</v>
      </c>
      <c r="L20" s="28"/>
      <c r="M20" s="28"/>
      <c r="N20" s="28"/>
      <c r="O20" s="46">
        <v>0</v>
      </c>
      <c r="P20" s="28"/>
      <c r="Q20" s="28"/>
      <c r="R20" s="47"/>
      <c r="S20" s="28">
        <v>0</v>
      </c>
      <c r="T20" s="28">
        <v>0</v>
      </c>
      <c r="U20" s="28"/>
      <c r="V20" s="28">
        <v>0</v>
      </c>
      <c r="W20" s="28">
        <v>0</v>
      </c>
      <c r="X20" s="28">
        <v>0</v>
      </c>
      <c r="Y20" s="28" t="s">
        <v>219</v>
      </c>
    </row>
    <row r="21" spans="1:25" s="15" customFormat="1" ht="12.75" hidden="1">
      <c r="A21" s="28">
        <v>10</v>
      </c>
      <c r="B21" s="94" t="s">
        <v>0</v>
      </c>
      <c r="C21" s="94" t="s">
        <v>0</v>
      </c>
      <c r="D21" s="28" t="s">
        <v>0</v>
      </c>
      <c r="E21" s="28"/>
      <c r="F21" s="28"/>
      <c r="G21" s="46">
        <v>0</v>
      </c>
      <c r="H21" s="28"/>
      <c r="I21" s="28"/>
      <c r="J21" s="47"/>
      <c r="K21" s="28">
        <v>0</v>
      </c>
      <c r="L21" s="28"/>
      <c r="M21" s="28"/>
      <c r="N21" s="28"/>
      <c r="O21" s="46">
        <v>0</v>
      </c>
      <c r="P21" s="28"/>
      <c r="Q21" s="28"/>
      <c r="R21" s="47"/>
      <c r="S21" s="28">
        <v>0</v>
      </c>
      <c r="T21" s="28">
        <v>0</v>
      </c>
      <c r="U21" s="28"/>
      <c r="V21" s="28">
        <v>0</v>
      </c>
      <c r="W21" s="28">
        <v>0</v>
      </c>
      <c r="X21" s="28">
        <v>0</v>
      </c>
      <c r="Y21" s="28" t="s">
        <v>219</v>
      </c>
    </row>
    <row r="22" spans="1:25" s="15" customFormat="1" ht="12.75" hidden="1">
      <c r="A22" s="28">
        <v>11</v>
      </c>
      <c r="B22" s="94" t="s">
        <v>0</v>
      </c>
      <c r="C22" s="94" t="s">
        <v>0</v>
      </c>
      <c r="D22" s="28" t="s">
        <v>0</v>
      </c>
      <c r="E22" s="28"/>
      <c r="F22" s="28"/>
      <c r="G22" s="46">
        <v>0</v>
      </c>
      <c r="H22" s="28"/>
      <c r="I22" s="28"/>
      <c r="J22" s="47"/>
      <c r="K22" s="28">
        <v>0</v>
      </c>
      <c r="L22" s="28"/>
      <c r="M22" s="28"/>
      <c r="N22" s="28"/>
      <c r="O22" s="46">
        <v>0</v>
      </c>
      <c r="P22" s="28"/>
      <c r="Q22" s="28"/>
      <c r="R22" s="47"/>
      <c r="S22" s="28">
        <v>0</v>
      </c>
      <c r="T22" s="28">
        <v>0</v>
      </c>
      <c r="U22" s="28"/>
      <c r="V22" s="28">
        <v>0</v>
      </c>
      <c r="W22" s="28">
        <v>0</v>
      </c>
      <c r="X22" s="28">
        <v>0</v>
      </c>
      <c r="Y22" s="28" t="s">
        <v>219</v>
      </c>
    </row>
    <row r="23" spans="1:25" s="15" customFormat="1" ht="12.75" hidden="1">
      <c r="A23" s="28">
        <v>12</v>
      </c>
      <c r="B23" s="94" t="s">
        <v>0</v>
      </c>
      <c r="C23" s="94" t="s">
        <v>0</v>
      </c>
      <c r="D23" s="28" t="s">
        <v>0</v>
      </c>
      <c r="E23" s="28"/>
      <c r="F23" s="28"/>
      <c r="G23" s="46">
        <v>0</v>
      </c>
      <c r="H23" s="28"/>
      <c r="I23" s="28"/>
      <c r="J23" s="47"/>
      <c r="K23" s="28">
        <v>0</v>
      </c>
      <c r="L23" s="28"/>
      <c r="M23" s="28"/>
      <c r="N23" s="28"/>
      <c r="O23" s="46">
        <v>0</v>
      </c>
      <c r="P23" s="28"/>
      <c r="Q23" s="28"/>
      <c r="R23" s="47"/>
      <c r="S23" s="28">
        <v>0</v>
      </c>
      <c r="T23" s="28">
        <v>0</v>
      </c>
      <c r="U23" s="28"/>
      <c r="V23" s="28">
        <v>0</v>
      </c>
      <c r="W23" s="28">
        <v>0</v>
      </c>
      <c r="X23" s="28">
        <v>0</v>
      </c>
      <c r="Y23" s="28" t="s">
        <v>219</v>
      </c>
    </row>
    <row r="24" spans="1:25" s="15" customFormat="1" ht="12.75" hidden="1">
      <c r="A24" s="28">
        <v>13</v>
      </c>
      <c r="B24" s="94" t="s">
        <v>0</v>
      </c>
      <c r="C24" s="94" t="s">
        <v>0</v>
      </c>
      <c r="D24" s="28" t="s">
        <v>0</v>
      </c>
      <c r="E24" s="28"/>
      <c r="F24" s="28"/>
      <c r="G24" s="46">
        <v>0</v>
      </c>
      <c r="H24" s="28"/>
      <c r="I24" s="28"/>
      <c r="J24" s="47"/>
      <c r="K24" s="28">
        <v>0</v>
      </c>
      <c r="L24" s="28"/>
      <c r="M24" s="28"/>
      <c r="N24" s="28"/>
      <c r="O24" s="46">
        <v>0</v>
      </c>
      <c r="P24" s="28"/>
      <c r="Q24" s="28"/>
      <c r="R24" s="47"/>
      <c r="S24" s="28">
        <v>0</v>
      </c>
      <c r="T24" s="28">
        <v>0</v>
      </c>
      <c r="U24" s="28"/>
      <c r="V24" s="28">
        <v>0</v>
      </c>
      <c r="W24" s="28">
        <v>0</v>
      </c>
      <c r="X24" s="28">
        <v>0</v>
      </c>
      <c r="Y24" s="28" t="s">
        <v>219</v>
      </c>
    </row>
    <row r="25" spans="1:25" s="15" customFormat="1" ht="12.75" hidden="1">
      <c r="A25" s="28">
        <v>14</v>
      </c>
      <c r="B25" s="94" t="s">
        <v>0</v>
      </c>
      <c r="C25" s="94" t="s">
        <v>0</v>
      </c>
      <c r="D25" s="28" t="s">
        <v>0</v>
      </c>
      <c r="E25" s="28"/>
      <c r="F25" s="28"/>
      <c r="G25" s="46">
        <v>0</v>
      </c>
      <c r="H25" s="28"/>
      <c r="I25" s="28"/>
      <c r="J25" s="47"/>
      <c r="K25" s="28">
        <v>0</v>
      </c>
      <c r="L25" s="28"/>
      <c r="M25" s="28"/>
      <c r="N25" s="28"/>
      <c r="O25" s="46">
        <v>0</v>
      </c>
      <c r="P25" s="28"/>
      <c r="Q25" s="28"/>
      <c r="R25" s="47"/>
      <c r="S25" s="28">
        <v>0</v>
      </c>
      <c r="T25" s="28">
        <v>0</v>
      </c>
      <c r="U25" s="28"/>
      <c r="V25" s="28">
        <v>0</v>
      </c>
      <c r="W25" s="28">
        <v>0</v>
      </c>
      <c r="X25" s="28">
        <v>0</v>
      </c>
      <c r="Y25" s="28" t="s">
        <v>219</v>
      </c>
    </row>
    <row r="26" spans="1:25" s="15" customFormat="1" ht="12.75" hidden="1">
      <c r="A26" s="28">
        <v>15</v>
      </c>
      <c r="B26" s="94" t="s">
        <v>0</v>
      </c>
      <c r="C26" s="94" t="s">
        <v>0</v>
      </c>
      <c r="D26" s="28" t="s">
        <v>0</v>
      </c>
      <c r="E26" s="28"/>
      <c r="F26" s="28"/>
      <c r="G26" s="46">
        <v>0</v>
      </c>
      <c r="H26" s="28"/>
      <c r="I26" s="28"/>
      <c r="J26" s="47"/>
      <c r="K26" s="28">
        <v>0</v>
      </c>
      <c r="L26" s="28"/>
      <c r="M26" s="28"/>
      <c r="N26" s="28"/>
      <c r="O26" s="46">
        <v>0</v>
      </c>
      <c r="P26" s="28"/>
      <c r="Q26" s="28"/>
      <c r="R26" s="47"/>
      <c r="S26" s="28">
        <v>0</v>
      </c>
      <c r="T26" s="28">
        <v>0</v>
      </c>
      <c r="U26" s="28"/>
      <c r="V26" s="28">
        <v>0</v>
      </c>
      <c r="W26" s="28">
        <v>0</v>
      </c>
      <c r="X26" s="28">
        <v>0</v>
      </c>
      <c r="Y26" s="28" t="s">
        <v>219</v>
      </c>
    </row>
    <row r="27" spans="1:25" s="15" customFormat="1" ht="12.75" hidden="1">
      <c r="A27" s="28">
        <v>16</v>
      </c>
      <c r="B27" s="94" t="s">
        <v>0</v>
      </c>
      <c r="C27" s="94" t="s">
        <v>0</v>
      </c>
      <c r="D27" s="28" t="s">
        <v>0</v>
      </c>
      <c r="E27" s="28"/>
      <c r="F27" s="28"/>
      <c r="G27" s="46">
        <v>0</v>
      </c>
      <c r="H27" s="28"/>
      <c r="I27" s="28"/>
      <c r="J27" s="47"/>
      <c r="K27" s="28">
        <v>0</v>
      </c>
      <c r="L27" s="28"/>
      <c r="M27" s="28"/>
      <c r="N27" s="28"/>
      <c r="O27" s="46">
        <v>0</v>
      </c>
      <c r="P27" s="28"/>
      <c r="Q27" s="28"/>
      <c r="R27" s="47"/>
      <c r="S27" s="28">
        <v>0</v>
      </c>
      <c r="T27" s="28">
        <v>0</v>
      </c>
      <c r="U27" s="28"/>
      <c r="V27" s="28">
        <v>0</v>
      </c>
      <c r="W27" s="28">
        <v>0</v>
      </c>
      <c r="X27" s="28">
        <v>0</v>
      </c>
      <c r="Y27" s="28" t="s">
        <v>219</v>
      </c>
    </row>
    <row r="28" spans="1:25" s="15" customFormat="1" ht="12.75" hidden="1">
      <c r="A28" s="28">
        <v>17</v>
      </c>
      <c r="B28" s="94" t="s">
        <v>0</v>
      </c>
      <c r="C28" s="94" t="s">
        <v>0</v>
      </c>
      <c r="D28" s="28" t="s">
        <v>0</v>
      </c>
      <c r="E28" s="28"/>
      <c r="F28" s="28"/>
      <c r="G28" s="46">
        <v>0</v>
      </c>
      <c r="H28" s="28"/>
      <c r="I28" s="28"/>
      <c r="J28" s="47"/>
      <c r="K28" s="28">
        <v>0</v>
      </c>
      <c r="L28" s="28"/>
      <c r="M28" s="28"/>
      <c r="N28" s="28"/>
      <c r="O28" s="46">
        <v>0</v>
      </c>
      <c r="P28" s="28"/>
      <c r="Q28" s="28"/>
      <c r="R28" s="47"/>
      <c r="S28" s="28">
        <v>0</v>
      </c>
      <c r="T28" s="28">
        <v>0</v>
      </c>
      <c r="U28" s="28"/>
      <c r="V28" s="28">
        <v>0</v>
      </c>
      <c r="W28" s="28">
        <v>0</v>
      </c>
      <c r="X28" s="28">
        <v>0</v>
      </c>
      <c r="Y28" s="28" t="s">
        <v>219</v>
      </c>
    </row>
    <row r="29" spans="1:25" s="15" customFormat="1" ht="12.75" hidden="1">
      <c r="A29" s="28">
        <v>18</v>
      </c>
      <c r="B29" s="94" t="s">
        <v>0</v>
      </c>
      <c r="C29" s="94" t="s">
        <v>0</v>
      </c>
      <c r="D29" s="28" t="s">
        <v>0</v>
      </c>
      <c r="E29" s="28"/>
      <c r="F29" s="28"/>
      <c r="G29" s="46">
        <v>0</v>
      </c>
      <c r="H29" s="28"/>
      <c r="I29" s="28"/>
      <c r="J29" s="47"/>
      <c r="K29" s="28">
        <v>0</v>
      </c>
      <c r="L29" s="28"/>
      <c r="M29" s="28"/>
      <c r="N29" s="28"/>
      <c r="O29" s="46">
        <v>0</v>
      </c>
      <c r="P29" s="28"/>
      <c r="Q29" s="28"/>
      <c r="R29" s="47"/>
      <c r="S29" s="28">
        <v>0</v>
      </c>
      <c r="T29" s="28">
        <v>0</v>
      </c>
      <c r="U29" s="28"/>
      <c r="V29" s="28">
        <v>0</v>
      </c>
      <c r="W29" s="28">
        <v>0</v>
      </c>
      <c r="X29" s="28">
        <v>0</v>
      </c>
      <c r="Y29" s="28" t="s">
        <v>219</v>
      </c>
    </row>
    <row r="30" spans="1:25" s="15" customFormat="1" ht="12.75" hidden="1">
      <c r="A30" s="28">
        <v>19</v>
      </c>
      <c r="B30" s="94" t="s">
        <v>0</v>
      </c>
      <c r="C30" s="94" t="s">
        <v>0</v>
      </c>
      <c r="D30" s="28" t="s">
        <v>0</v>
      </c>
      <c r="E30" s="28"/>
      <c r="F30" s="28"/>
      <c r="G30" s="46">
        <v>0</v>
      </c>
      <c r="H30" s="28"/>
      <c r="I30" s="28"/>
      <c r="J30" s="47"/>
      <c r="K30" s="28">
        <v>0</v>
      </c>
      <c r="L30" s="28"/>
      <c r="M30" s="28"/>
      <c r="N30" s="28"/>
      <c r="O30" s="46">
        <v>0</v>
      </c>
      <c r="P30" s="28"/>
      <c r="Q30" s="28"/>
      <c r="R30" s="47"/>
      <c r="S30" s="28">
        <v>0</v>
      </c>
      <c r="T30" s="28">
        <v>0</v>
      </c>
      <c r="U30" s="28"/>
      <c r="V30" s="28">
        <v>0</v>
      </c>
      <c r="W30" s="28">
        <v>0</v>
      </c>
      <c r="X30" s="28">
        <v>0</v>
      </c>
      <c r="Y30" s="28" t="s">
        <v>219</v>
      </c>
    </row>
    <row r="31" spans="1:25" s="15" customFormat="1" ht="12.75" hidden="1">
      <c r="A31" s="28">
        <v>20</v>
      </c>
      <c r="B31" s="94" t="s">
        <v>0</v>
      </c>
      <c r="C31" s="94" t="s">
        <v>0</v>
      </c>
      <c r="D31" s="28" t="s">
        <v>0</v>
      </c>
      <c r="E31" s="28"/>
      <c r="F31" s="28"/>
      <c r="G31" s="46">
        <v>0</v>
      </c>
      <c r="H31" s="28"/>
      <c r="I31" s="28"/>
      <c r="J31" s="47"/>
      <c r="K31" s="28">
        <v>0</v>
      </c>
      <c r="L31" s="28"/>
      <c r="M31" s="28"/>
      <c r="N31" s="28"/>
      <c r="O31" s="46">
        <v>0</v>
      </c>
      <c r="P31" s="28"/>
      <c r="Q31" s="28"/>
      <c r="R31" s="47"/>
      <c r="S31" s="28">
        <v>0</v>
      </c>
      <c r="T31" s="28">
        <v>0</v>
      </c>
      <c r="U31" s="28"/>
      <c r="V31" s="28">
        <v>0</v>
      </c>
      <c r="W31" s="28">
        <v>0</v>
      </c>
      <c r="X31" s="28">
        <v>0</v>
      </c>
      <c r="Y31" s="28" t="s">
        <v>219</v>
      </c>
    </row>
    <row r="32" s="9" customFormat="1" ht="12.75" hidden="1"/>
    <row r="33" spans="1:25" s="9" customFormat="1" ht="15.75" hidden="1">
      <c r="A33"/>
      <c r="B33"/>
      <c r="C33"/>
      <c r="D33"/>
      <c r="E33"/>
      <c r="F33"/>
      <c r="G33"/>
      <c r="H33"/>
      <c r="I33"/>
      <c r="J33"/>
      <c r="K33" s="71" t="s">
        <v>118</v>
      </c>
      <c r="L33"/>
      <c r="M33"/>
      <c r="N33"/>
      <c r="O33"/>
      <c r="P33"/>
      <c r="Q33"/>
      <c r="R33"/>
      <c r="S33"/>
      <c r="T33"/>
      <c r="U33"/>
      <c r="V33"/>
      <c r="W33"/>
      <c r="X33"/>
      <c r="Y33"/>
    </row>
    <row r="34" spans="1:25" s="9" customFormat="1" ht="13.5" hidden="1" thickBot="1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</row>
    <row r="35" spans="1:25" s="15" customFormat="1" ht="13.5" hidden="1" thickTop="1">
      <c r="A35" s="74" t="s">
        <v>38</v>
      </c>
      <c r="B35" s="21" t="s">
        <v>101</v>
      </c>
      <c r="C35" s="21" t="s">
        <v>6</v>
      </c>
      <c r="D35" s="21" t="s">
        <v>102</v>
      </c>
      <c r="E35" s="21" t="s">
        <v>103</v>
      </c>
      <c r="F35" s="21" t="s">
        <v>100</v>
      </c>
      <c r="G35" s="79"/>
      <c r="H35" s="38" t="s">
        <v>105</v>
      </c>
      <c r="I35" s="80" t="s">
        <v>106</v>
      </c>
      <c r="J35" s="81"/>
      <c r="K35" s="78"/>
      <c r="L35" s="78" t="s">
        <v>107</v>
      </c>
      <c r="M35" s="77" t="s">
        <v>106</v>
      </c>
      <c r="N35" s="78"/>
      <c r="O35" s="79"/>
      <c r="P35" s="38" t="s">
        <v>108</v>
      </c>
      <c r="Q35" s="80"/>
      <c r="R35" s="81"/>
      <c r="S35" s="21" t="s">
        <v>109</v>
      </c>
      <c r="T35" s="21"/>
      <c r="U35" s="21" t="s">
        <v>32</v>
      </c>
      <c r="V35" s="21"/>
      <c r="W35" s="21"/>
      <c r="X35" s="21" t="s">
        <v>55</v>
      </c>
      <c r="Y35" s="21" t="s">
        <v>110</v>
      </c>
    </row>
    <row r="36" spans="1:25" s="15" customFormat="1" ht="20.25" hidden="1" thickBot="1">
      <c r="A36" s="75" t="s">
        <v>119</v>
      </c>
      <c r="B36" s="23"/>
      <c r="C36" s="23"/>
      <c r="D36" s="23" t="s">
        <v>7</v>
      </c>
      <c r="E36" s="76" t="s">
        <v>111</v>
      </c>
      <c r="F36" s="23" t="s">
        <v>21</v>
      </c>
      <c r="G36" s="82" t="s">
        <v>112</v>
      </c>
      <c r="H36" s="76" t="s">
        <v>113</v>
      </c>
      <c r="I36" s="23" t="s">
        <v>114</v>
      </c>
      <c r="J36" s="83" t="s">
        <v>115</v>
      </c>
      <c r="K36" s="23" t="s">
        <v>112</v>
      </c>
      <c r="L36" s="73" t="s">
        <v>113</v>
      </c>
      <c r="M36" s="23" t="s">
        <v>114</v>
      </c>
      <c r="N36" s="23" t="s">
        <v>115</v>
      </c>
      <c r="O36" s="82" t="s">
        <v>112</v>
      </c>
      <c r="P36" s="73" t="s">
        <v>113</v>
      </c>
      <c r="Q36" s="23" t="s">
        <v>114</v>
      </c>
      <c r="R36" s="83" t="s">
        <v>115</v>
      </c>
      <c r="S36" s="23" t="s">
        <v>112</v>
      </c>
      <c r="T36" s="76" t="s">
        <v>113</v>
      </c>
      <c r="U36" s="23"/>
      <c r="V36" s="23"/>
      <c r="W36" s="23"/>
      <c r="X36" s="23" t="s">
        <v>116</v>
      </c>
      <c r="Y36" s="75" t="s">
        <v>117</v>
      </c>
    </row>
    <row r="37" spans="1:25" s="15" customFormat="1" ht="13.5" hidden="1" thickTop="1">
      <c r="A37" s="28">
        <v>1</v>
      </c>
      <c r="B37" s="28"/>
      <c r="C37" s="28"/>
      <c r="D37" s="28"/>
      <c r="E37" s="28"/>
      <c r="F37" s="28"/>
      <c r="G37" s="46"/>
      <c r="H37" s="28"/>
      <c r="I37" s="28"/>
      <c r="J37" s="47"/>
      <c r="K37" s="28"/>
      <c r="L37" s="28"/>
      <c r="M37" s="28"/>
      <c r="N37" s="28"/>
      <c r="O37" s="46"/>
      <c r="P37" s="28"/>
      <c r="Q37" s="28"/>
      <c r="R37" s="47"/>
      <c r="S37" s="28">
        <v>0</v>
      </c>
      <c r="T37" s="28">
        <v>0</v>
      </c>
      <c r="U37" s="28"/>
      <c r="V37" s="28"/>
      <c r="W37" s="28"/>
      <c r="X37" s="28">
        <v>0</v>
      </c>
      <c r="Y37" s="28" t="s">
        <v>219</v>
      </c>
    </row>
    <row r="38" spans="1:25" s="15" customFormat="1" ht="12.75" hidden="1">
      <c r="A38" s="28">
        <v>2</v>
      </c>
      <c r="B38" s="28"/>
      <c r="C38" s="28"/>
      <c r="D38" s="28"/>
      <c r="E38" s="28"/>
      <c r="F38" s="28"/>
      <c r="G38" s="46"/>
      <c r="H38" s="28"/>
      <c r="I38" s="28"/>
      <c r="J38" s="47"/>
      <c r="K38" s="28"/>
      <c r="L38" s="28"/>
      <c r="M38" s="28"/>
      <c r="N38" s="28"/>
      <c r="O38" s="46"/>
      <c r="P38" s="28"/>
      <c r="Q38" s="28"/>
      <c r="R38" s="47"/>
      <c r="S38" s="28">
        <v>0</v>
      </c>
      <c r="T38" s="28">
        <v>0</v>
      </c>
      <c r="U38" s="28"/>
      <c r="V38" s="28"/>
      <c r="W38" s="28"/>
      <c r="X38" s="28">
        <v>0</v>
      </c>
      <c r="Y38" s="28" t="s">
        <v>219</v>
      </c>
    </row>
    <row r="39" spans="1:25" s="15" customFormat="1" ht="12.75" hidden="1">
      <c r="A39" s="28">
        <v>3</v>
      </c>
      <c r="B39" s="28"/>
      <c r="C39" s="28"/>
      <c r="D39" s="28"/>
      <c r="E39" s="28"/>
      <c r="F39" s="28"/>
      <c r="G39" s="46"/>
      <c r="H39" s="28"/>
      <c r="I39" s="28"/>
      <c r="J39" s="47"/>
      <c r="K39" s="28"/>
      <c r="L39" s="28"/>
      <c r="M39" s="28"/>
      <c r="N39" s="28"/>
      <c r="O39" s="46"/>
      <c r="P39" s="28"/>
      <c r="Q39" s="28"/>
      <c r="R39" s="47"/>
      <c r="S39" s="28">
        <v>0</v>
      </c>
      <c r="T39" s="28">
        <v>0</v>
      </c>
      <c r="U39" s="28"/>
      <c r="V39" s="28"/>
      <c r="W39" s="28"/>
      <c r="X39" s="28">
        <v>0</v>
      </c>
      <c r="Y39" s="28" t="s">
        <v>219</v>
      </c>
    </row>
    <row r="40" spans="1:25" s="15" customFormat="1" ht="12.75" hidden="1">
      <c r="A40" s="28">
        <v>4</v>
      </c>
      <c r="B40" s="28"/>
      <c r="C40" s="28"/>
      <c r="D40" s="28"/>
      <c r="E40" s="28"/>
      <c r="F40" s="28"/>
      <c r="G40" s="46"/>
      <c r="H40" s="28"/>
      <c r="I40" s="28"/>
      <c r="J40" s="47"/>
      <c r="K40" s="28"/>
      <c r="L40" s="28"/>
      <c r="M40" s="28"/>
      <c r="N40" s="28"/>
      <c r="O40" s="46"/>
      <c r="P40" s="28"/>
      <c r="Q40" s="28"/>
      <c r="R40" s="47"/>
      <c r="S40" s="28">
        <v>0</v>
      </c>
      <c r="T40" s="28">
        <v>0</v>
      </c>
      <c r="U40" s="28"/>
      <c r="V40" s="28"/>
      <c r="W40" s="28"/>
      <c r="X40" s="28">
        <v>0</v>
      </c>
      <c r="Y40" s="28" t="s">
        <v>219</v>
      </c>
    </row>
    <row r="41" spans="1:25" s="15" customFormat="1" ht="12.75" hidden="1">
      <c r="A41" s="28">
        <v>5</v>
      </c>
      <c r="B41" s="28"/>
      <c r="C41" s="28"/>
      <c r="D41" s="28"/>
      <c r="E41" s="28"/>
      <c r="F41" s="28"/>
      <c r="G41" s="46"/>
      <c r="H41" s="28"/>
      <c r="I41" s="28"/>
      <c r="J41" s="47"/>
      <c r="K41" s="28"/>
      <c r="L41" s="28"/>
      <c r="M41" s="28"/>
      <c r="N41" s="28"/>
      <c r="O41" s="46"/>
      <c r="P41" s="28"/>
      <c r="Q41" s="28"/>
      <c r="R41" s="47"/>
      <c r="S41" s="28">
        <v>0</v>
      </c>
      <c r="T41" s="28">
        <v>0</v>
      </c>
      <c r="U41" s="28"/>
      <c r="V41" s="28"/>
      <c r="W41" s="28"/>
      <c r="X41" s="28">
        <v>0</v>
      </c>
      <c r="Y41" s="28" t="s">
        <v>219</v>
      </c>
    </row>
    <row r="42" spans="1:25" s="15" customFormat="1" ht="12.75" hidden="1">
      <c r="A42" s="28">
        <v>6</v>
      </c>
      <c r="B42" s="28"/>
      <c r="C42" s="28"/>
      <c r="D42" s="28"/>
      <c r="E42" s="28"/>
      <c r="F42" s="28"/>
      <c r="G42" s="46"/>
      <c r="H42" s="28"/>
      <c r="I42" s="28"/>
      <c r="J42" s="47"/>
      <c r="K42" s="28"/>
      <c r="L42" s="28"/>
      <c r="M42" s="28"/>
      <c r="N42" s="28"/>
      <c r="O42" s="46"/>
      <c r="P42" s="28"/>
      <c r="Q42" s="28"/>
      <c r="R42" s="47"/>
      <c r="S42" s="28">
        <v>0</v>
      </c>
      <c r="T42" s="28">
        <v>0</v>
      </c>
      <c r="U42" s="28"/>
      <c r="V42" s="28"/>
      <c r="W42" s="28"/>
      <c r="X42" s="28">
        <v>0</v>
      </c>
      <c r="Y42" s="28" t="s">
        <v>219</v>
      </c>
    </row>
    <row r="43" spans="1:25" s="15" customFormat="1" ht="12.75" hidden="1">
      <c r="A43" s="28">
        <v>7</v>
      </c>
      <c r="B43" s="28"/>
      <c r="C43" s="28"/>
      <c r="D43" s="28"/>
      <c r="E43" s="28"/>
      <c r="F43" s="28"/>
      <c r="G43" s="46"/>
      <c r="H43" s="28"/>
      <c r="I43" s="28"/>
      <c r="J43" s="47"/>
      <c r="K43" s="28"/>
      <c r="L43" s="28"/>
      <c r="M43" s="28"/>
      <c r="N43" s="28"/>
      <c r="O43" s="46"/>
      <c r="P43" s="28"/>
      <c r="Q43" s="28"/>
      <c r="R43" s="47"/>
      <c r="S43" s="28">
        <v>0</v>
      </c>
      <c r="T43" s="28">
        <v>0</v>
      </c>
      <c r="U43" s="28"/>
      <c r="V43" s="28"/>
      <c r="W43" s="28"/>
      <c r="X43" s="28">
        <v>0</v>
      </c>
      <c r="Y43" s="28" t="s">
        <v>219</v>
      </c>
    </row>
    <row r="44" spans="1:25" s="15" customFormat="1" ht="12.75" hidden="1">
      <c r="A44" s="28">
        <v>8</v>
      </c>
      <c r="B44" s="28"/>
      <c r="C44" s="28"/>
      <c r="D44" s="28"/>
      <c r="E44" s="28"/>
      <c r="F44" s="28"/>
      <c r="G44" s="46"/>
      <c r="H44" s="28"/>
      <c r="I44" s="28"/>
      <c r="J44" s="47"/>
      <c r="K44" s="28"/>
      <c r="L44" s="28"/>
      <c r="M44" s="28"/>
      <c r="N44" s="28"/>
      <c r="O44" s="46"/>
      <c r="P44" s="28"/>
      <c r="Q44" s="28"/>
      <c r="R44" s="47"/>
      <c r="S44" s="28">
        <v>0</v>
      </c>
      <c r="T44" s="28">
        <v>0</v>
      </c>
      <c r="U44" s="28"/>
      <c r="V44" s="28"/>
      <c r="W44" s="28"/>
      <c r="X44" s="28">
        <v>0</v>
      </c>
      <c r="Y44" s="28" t="s">
        <v>219</v>
      </c>
    </row>
    <row r="45" spans="1:25" s="15" customFormat="1" ht="12.75" hidden="1">
      <c r="A45" s="28">
        <v>9</v>
      </c>
      <c r="B45" s="28"/>
      <c r="C45" s="28"/>
      <c r="D45" s="28"/>
      <c r="E45" s="28"/>
      <c r="F45" s="28"/>
      <c r="G45" s="46"/>
      <c r="H45" s="28"/>
      <c r="I45" s="28"/>
      <c r="J45" s="47"/>
      <c r="K45" s="28"/>
      <c r="L45" s="28"/>
      <c r="M45" s="28"/>
      <c r="N45" s="28"/>
      <c r="O45" s="46"/>
      <c r="P45" s="28"/>
      <c r="Q45" s="28"/>
      <c r="R45" s="47"/>
      <c r="S45" s="28">
        <v>0</v>
      </c>
      <c r="T45" s="28">
        <v>0</v>
      </c>
      <c r="U45" s="28"/>
      <c r="V45" s="28"/>
      <c r="W45" s="28"/>
      <c r="X45" s="28">
        <v>0</v>
      </c>
      <c r="Y45" s="28" t="s">
        <v>219</v>
      </c>
    </row>
    <row r="46" spans="1:25" s="15" customFormat="1" ht="13.5" hidden="1" thickBot="1">
      <c r="A46" s="84">
        <v>10</v>
      </c>
      <c r="B46" s="84"/>
      <c r="C46" s="84"/>
      <c r="D46" s="84"/>
      <c r="E46" s="84"/>
      <c r="F46" s="84"/>
      <c r="G46" s="85"/>
      <c r="H46" s="84"/>
      <c r="I46" s="84"/>
      <c r="J46" s="86"/>
      <c r="K46" s="84"/>
      <c r="L46" s="84"/>
      <c r="M46" s="84"/>
      <c r="N46" s="84"/>
      <c r="O46" s="85"/>
      <c r="P46" s="84"/>
      <c r="Q46" s="84"/>
      <c r="R46" s="86"/>
      <c r="S46" s="84">
        <v>0</v>
      </c>
      <c r="T46" s="84">
        <v>0</v>
      </c>
      <c r="U46" s="84"/>
      <c r="V46" s="84"/>
      <c r="W46" s="84"/>
      <c r="X46" s="84">
        <v>0</v>
      </c>
      <c r="Y46" s="84" t="s">
        <v>219</v>
      </c>
    </row>
    <row r="47" spans="1:25" s="15" customFormat="1" ht="12.75" hidden="1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</row>
    <row r="48" s="15" customFormat="1" ht="12.75" hidden="1"/>
    <row r="49" spans="2:13" ht="12.75" hidden="1">
      <c r="B49" t="s">
        <v>35</v>
      </c>
      <c r="F49" t="s">
        <v>36</v>
      </c>
      <c r="M49" t="s">
        <v>37</v>
      </c>
    </row>
    <row r="50" ht="12.75" hidden="1"/>
  </sheetData>
  <sheetProtection password="CC59" sheet="1" objects="1" scenarios="1" selectLockedCells="1" selectUnlockedCells="1"/>
  <mergeCells count="2">
    <mergeCell ref="V10:V11"/>
    <mergeCell ref="W10:W11"/>
  </mergeCells>
  <printOptions/>
  <pageMargins left="0.5905511811023623" right="0.3937007874015748" top="0.984251968503937" bottom="0.984251968503937" header="0.5118110236220472" footer="0.5118110236220472"/>
  <pageSetup horizontalDpi="120" verticalDpi="120" orientation="landscape" paperSize="9" r:id="rId2"/>
  <headerFooter alignWithMargins="0">
    <oddHeader>&amp;C&amp;A</oddHeader>
    <oddFooter>&amp;CСтр. &amp;P</oddFooter>
  </headerFooter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FF0000"/>
  </sheetPr>
  <dimension ref="A1:S60"/>
  <sheetViews>
    <sheetView showGridLines="0" showZeros="0" zoomScalePageLayoutView="0" workbookViewId="0" topLeftCell="A7">
      <selection activeCell="G3" sqref="G3"/>
    </sheetView>
  </sheetViews>
  <sheetFormatPr defaultColWidth="9.00390625" defaultRowHeight="12.75"/>
  <cols>
    <col min="1" max="1" width="6.625" style="88" customWidth="1"/>
    <col min="2" max="2" width="29.875" style="0" customWidth="1"/>
    <col min="5" max="5" width="11.125" style="0" customWidth="1"/>
    <col min="6" max="6" width="10.25390625" style="0" bestFit="1" customWidth="1"/>
    <col min="8" max="8" width="8.75390625" style="0" customWidth="1"/>
    <col min="9" max="9" width="8.25390625" style="0" customWidth="1"/>
  </cols>
  <sheetData>
    <row r="1" ht="59.25" customHeight="1">
      <c r="B1" s="1" t="s">
        <v>8</v>
      </c>
    </row>
    <row r="2" spans="1:19" ht="15.75">
      <c r="A2" s="88" t="s">
        <v>10</v>
      </c>
      <c r="K2" s="3"/>
      <c r="R2" s="71"/>
      <c r="S2" s="72"/>
    </row>
    <row r="3" ht="12.75">
      <c r="B3" s="198">
        <v>43240</v>
      </c>
    </row>
    <row r="4" ht="36" customHeight="1"/>
    <row r="5" ht="15.75">
      <c r="C5" s="2" t="s">
        <v>120</v>
      </c>
    </row>
    <row r="6" ht="15.75">
      <c r="L6" s="4"/>
    </row>
    <row r="7" spans="2:12" ht="15.75">
      <c r="B7" s="2"/>
      <c r="D7" s="200" t="s">
        <v>12</v>
      </c>
      <c r="L7" s="4"/>
    </row>
    <row r="8" spans="3:12" ht="15.75">
      <c r="C8" s="4"/>
      <c r="D8" s="200" t="s">
        <v>13</v>
      </c>
      <c r="L8" s="4"/>
    </row>
    <row r="9" ht="15.75">
      <c r="L9" s="4"/>
    </row>
    <row r="10" spans="2:9" ht="12.75">
      <c r="B10" s="253" t="s">
        <v>14</v>
      </c>
      <c r="C10" t="s">
        <v>178</v>
      </c>
      <c r="I10" t="s">
        <v>16</v>
      </c>
    </row>
    <row r="11" spans="1:10" ht="16.5" thickBot="1">
      <c r="A11" s="91"/>
      <c r="B11" s="19"/>
      <c r="C11" s="92" t="s">
        <v>121</v>
      </c>
      <c r="D11" s="19"/>
      <c r="E11" s="19"/>
      <c r="F11" s="19"/>
      <c r="G11" s="19"/>
      <c r="H11" s="24"/>
      <c r="I11" s="24"/>
      <c r="J11" s="24"/>
    </row>
    <row r="12" spans="1:7" s="15" customFormat="1" ht="13.5" thickTop="1">
      <c r="A12" s="90" t="s">
        <v>122</v>
      </c>
      <c r="B12" s="90" t="s">
        <v>123</v>
      </c>
      <c r="C12" s="369" t="s">
        <v>124</v>
      </c>
      <c r="D12" s="330"/>
      <c r="E12" s="370"/>
      <c r="F12" s="21" t="s">
        <v>125</v>
      </c>
      <c r="G12" s="74" t="s">
        <v>32</v>
      </c>
    </row>
    <row r="13" spans="1:7" s="87" customFormat="1" ht="13.5" thickBot="1">
      <c r="A13" s="145" t="s">
        <v>119</v>
      </c>
      <c r="B13" s="145"/>
      <c r="C13" s="146" t="s">
        <v>3</v>
      </c>
      <c r="D13" s="146" t="s">
        <v>4</v>
      </c>
      <c r="E13" s="146" t="s">
        <v>147</v>
      </c>
      <c r="F13" s="145" t="s">
        <v>126</v>
      </c>
      <c r="G13" s="147"/>
    </row>
    <row r="14" spans="1:7" ht="12.75">
      <c r="A14" s="89">
        <v>2</v>
      </c>
      <c r="B14" s="150" t="s">
        <v>210</v>
      </c>
      <c r="C14" s="31">
        <v>200</v>
      </c>
      <c r="D14" s="31">
        <v>200</v>
      </c>
      <c r="E14" s="31">
        <v>114.7</v>
      </c>
      <c r="F14" s="31">
        <v>514.7</v>
      </c>
      <c r="G14" s="28">
        <v>1</v>
      </c>
    </row>
    <row r="15" spans="1:7" ht="12.75">
      <c r="A15" s="89">
        <v>1</v>
      </c>
      <c r="B15" s="30" t="s">
        <v>206</v>
      </c>
      <c r="C15" s="31">
        <v>196.0489181561618</v>
      </c>
      <c r="D15" s="31">
        <v>0</v>
      </c>
      <c r="E15" s="31">
        <v>200</v>
      </c>
      <c r="F15" s="31">
        <v>396.0489181561618</v>
      </c>
      <c r="G15" s="28">
        <v>2</v>
      </c>
    </row>
    <row r="16" spans="1:7" ht="12.75">
      <c r="A16" s="89">
        <v>3</v>
      </c>
      <c r="B16" s="30" t="s">
        <v>192</v>
      </c>
      <c r="C16" s="31">
        <v>194.7318908748824</v>
      </c>
      <c r="D16" s="31">
        <v>0</v>
      </c>
      <c r="E16" s="31">
        <v>0</v>
      </c>
      <c r="F16" s="31">
        <v>194.7318908748824</v>
      </c>
      <c r="G16" s="28">
        <v>3</v>
      </c>
    </row>
    <row r="17" spans="1:7" ht="12.75" hidden="1">
      <c r="A17" s="89">
        <v>4</v>
      </c>
      <c r="B17" s="30"/>
      <c r="C17" s="31">
        <v>0</v>
      </c>
      <c r="D17" s="31">
        <v>0</v>
      </c>
      <c r="E17" s="31">
        <v>0</v>
      </c>
      <c r="F17" s="31">
        <v>0</v>
      </c>
      <c r="G17" s="28"/>
    </row>
    <row r="18" spans="1:7" ht="12.75" hidden="1">
      <c r="A18" s="89">
        <v>5</v>
      </c>
      <c r="B18" s="94"/>
      <c r="C18" s="31">
        <v>0</v>
      </c>
      <c r="D18" s="31">
        <v>0</v>
      </c>
      <c r="E18" s="31">
        <v>0</v>
      </c>
      <c r="F18" s="31">
        <v>0</v>
      </c>
      <c r="G18" s="28"/>
    </row>
    <row r="19" spans="1:7" ht="12.75" hidden="1">
      <c r="A19" s="89">
        <v>6</v>
      </c>
      <c r="B19" s="94"/>
      <c r="C19" s="31">
        <v>0</v>
      </c>
      <c r="D19" s="31">
        <v>0</v>
      </c>
      <c r="E19" s="31">
        <v>0</v>
      </c>
      <c r="F19" s="31">
        <v>0</v>
      </c>
      <c r="G19" s="28"/>
    </row>
    <row r="20" spans="1:7" ht="13.5" hidden="1" thickBot="1">
      <c r="A20" s="93">
        <v>7</v>
      </c>
      <c r="B20" s="95"/>
      <c r="C20" s="101">
        <v>0</v>
      </c>
      <c r="D20" s="101">
        <v>0</v>
      </c>
      <c r="E20" s="101">
        <v>0</v>
      </c>
      <c r="F20" s="101">
        <v>0</v>
      </c>
      <c r="G20" s="84"/>
    </row>
    <row r="22" spans="1:10" ht="16.5" hidden="1" thickBot="1">
      <c r="A22" s="91"/>
      <c r="B22" s="19"/>
      <c r="C22" s="92" t="s">
        <v>127</v>
      </c>
      <c r="D22" s="19"/>
      <c r="E22" s="19"/>
      <c r="F22" s="19"/>
      <c r="G22" s="19"/>
      <c r="H22" s="19"/>
      <c r="I22" s="19"/>
      <c r="J22" s="19"/>
    </row>
    <row r="23" spans="1:10" ht="13.5" hidden="1" thickTop="1">
      <c r="A23" s="90" t="s">
        <v>122</v>
      </c>
      <c r="B23" s="90" t="s">
        <v>123</v>
      </c>
      <c r="C23" s="369" t="s">
        <v>124</v>
      </c>
      <c r="D23" s="330"/>
      <c r="E23" s="330"/>
      <c r="F23" s="330"/>
      <c r="G23" s="330"/>
      <c r="H23" s="370"/>
      <c r="I23" s="21" t="s">
        <v>125</v>
      </c>
      <c r="J23" s="74" t="s">
        <v>32</v>
      </c>
    </row>
    <row r="24" spans="1:10" ht="13.5" hidden="1" thickBot="1">
      <c r="A24" s="145" t="s">
        <v>119</v>
      </c>
      <c r="B24" s="145"/>
      <c r="C24" s="146" t="s">
        <v>40</v>
      </c>
      <c r="D24" s="146" t="s">
        <v>41</v>
      </c>
      <c r="E24" s="146" t="s">
        <v>42</v>
      </c>
      <c r="F24" s="146" t="s">
        <v>43</v>
      </c>
      <c r="G24" s="146"/>
      <c r="H24" s="146"/>
      <c r="I24" s="145" t="s">
        <v>126</v>
      </c>
      <c r="J24" s="147"/>
    </row>
    <row r="25" spans="1:10" ht="12.75" hidden="1">
      <c r="A25" s="89">
        <v>1</v>
      </c>
      <c r="B25" s="150"/>
      <c r="C25" s="31">
        <v>0</v>
      </c>
      <c r="D25" s="31">
        <v>0</v>
      </c>
      <c r="E25" s="31">
        <v>0</v>
      </c>
      <c r="F25" s="31">
        <v>0</v>
      </c>
      <c r="G25" s="31"/>
      <c r="H25" s="31"/>
      <c r="I25" s="31">
        <v>0</v>
      </c>
      <c r="J25" s="28"/>
    </row>
    <row r="26" spans="1:10" ht="12.75" hidden="1">
      <c r="A26" s="89">
        <v>2</v>
      </c>
      <c r="B26" s="150"/>
      <c r="C26" s="31">
        <v>0</v>
      </c>
      <c r="D26" s="31">
        <v>0</v>
      </c>
      <c r="E26" s="31">
        <v>0</v>
      </c>
      <c r="F26" s="31">
        <v>0</v>
      </c>
      <c r="G26" s="31"/>
      <c r="H26" s="31"/>
      <c r="I26" s="31">
        <v>0</v>
      </c>
      <c r="J26" s="28"/>
    </row>
    <row r="27" spans="1:10" ht="12.75" hidden="1">
      <c r="A27" s="89">
        <v>3</v>
      </c>
      <c r="B27" s="150"/>
      <c r="C27" s="31">
        <v>0</v>
      </c>
      <c r="D27" s="31">
        <v>0</v>
      </c>
      <c r="E27" s="31">
        <v>0</v>
      </c>
      <c r="F27" s="31">
        <v>0</v>
      </c>
      <c r="G27" s="31"/>
      <c r="H27" s="31"/>
      <c r="I27" s="31">
        <v>0</v>
      </c>
      <c r="J27" s="28"/>
    </row>
    <row r="28" spans="1:10" ht="12.75" hidden="1">
      <c r="A28" s="89">
        <v>4</v>
      </c>
      <c r="B28" s="30"/>
      <c r="C28" s="31">
        <v>0</v>
      </c>
      <c r="D28" s="31">
        <v>0</v>
      </c>
      <c r="E28" s="31">
        <v>0</v>
      </c>
      <c r="F28" s="31">
        <v>0</v>
      </c>
      <c r="G28" s="31"/>
      <c r="H28" s="31"/>
      <c r="I28" s="31">
        <v>0</v>
      </c>
      <c r="J28" s="28"/>
    </row>
    <row r="29" spans="1:10" ht="12.75" hidden="1">
      <c r="A29" s="89">
        <v>5</v>
      </c>
      <c r="B29" s="94"/>
      <c r="C29" s="31">
        <v>0</v>
      </c>
      <c r="D29" s="31">
        <v>0</v>
      </c>
      <c r="E29" s="31">
        <v>0</v>
      </c>
      <c r="F29" s="31">
        <v>0</v>
      </c>
      <c r="G29" s="31"/>
      <c r="H29" s="31"/>
      <c r="I29" s="31">
        <v>0</v>
      </c>
      <c r="J29" s="28"/>
    </row>
    <row r="30" spans="1:10" ht="12.75" hidden="1">
      <c r="A30" s="89">
        <v>6</v>
      </c>
      <c r="B30" s="94"/>
      <c r="C30" s="31">
        <v>0</v>
      </c>
      <c r="D30" s="31">
        <v>0</v>
      </c>
      <c r="E30" s="31">
        <v>0</v>
      </c>
      <c r="F30" s="31">
        <v>0</v>
      </c>
      <c r="G30" s="31"/>
      <c r="H30" s="31"/>
      <c r="I30" s="31">
        <v>0</v>
      </c>
      <c r="J30" s="28"/>
    </row>
    <row r="31" spans="1:10" ht="13.5" hidden="1" thickBot="1">
      <c r="A31" s="93">
        <v>7</v>
      </c>
      <c r="B31" s="95"/>
      <c r="C31" s="101">
        <v>0</v>
      </c>
      <c r="D31" s="101">
        <v>0</v>
      </c>
      <c r="E31" s="101">
        <v>0</v>
      </c>
      <c r="F31" s="31">
        <v>0</v>
      </c>
      <c r="G31" s="101"/>
      <c r="H31" s="101"/>
      <c r="I31" s="101">
        <v>0</v>
      </c>
      <c r="J31" s="84"/>
    </row>
    <row r="33" spans="1:11" ht="16.5" thickBot="1">
      <c r="A33" s="91"/>
      <c r="B33" s="19"/>
      <c r="C33" s="205" t="s">
        <v>150</v>
      </c>
      <c r="D33" s="19"/>
      <c r="E33" s="19"/>
      <c r="F33" s="19"/>
      <c r="G33" s="19"/>
      <c r="H33" s="19"/>
      <c r="I33" s="19"/>
      <c r="J33" s="24"/>
      <c r="K33" s="24"/>
    </row>
    <row r="34" spans="1:9" ht="13.5" thickTop="1">
      <c r="A34" s="90" t="s">
        <v>122</v>
      </c>
      <c r="B34" s="90" t="s">
        <v>123</v>
      </c>
      <c r="C34" s="369" t="s">
        <v>124</v>
      </c>
      <c r="D34" s="330"/>
      <c r="E34" s="330"/>
      <c r="F34" s="330"/>
      <c r="G34" s="370"/>
      <c r="H34" s="9" t="s">
        <v>125</v>
      </c>
      <c r="I34" s="109" t="s">
        <v>32</v>
      </c>
    </row>
    <row r="35" spans="1:9" ht="13.5" thickBot="1">
      <c r="A35" s="145" t="s">
        <v>119</v>
      </c>
      <c r="B35" s="145"/>
      <c r="C35" s="303" t="s">
        <v>182</v>
      </c>
      <c r="D35" s="303" t="s">
        <v>184</v>
      </c>
      <c r="E35" s="303" t="s">
        <v>183</v>
      </c>
      <c r="F35" s="304" t="s">
        <v>148</v>
      </c>
      <c r="G35" s="304" t="s">
        <v>180</v>
      </c>
      <c r="H35" s="145" t="s">
        <v>126</v>
      </c>
      <c r="I35" s="147"/>
    </row>
    <row r="36" spans="1:9" ht="12.75">
      <c r="A36" s="89">
        <v>1</v>
      </c>
      <c r="B36" s="30" t="s">
        <v>185</v>
      </c>
      <c r="C36" s="31">
        <v>179.0356394129979</v>
      </c>
      <c r="D36" s="31">
        <v>153.30396475770928</v>
      </c>
      <c r="E36" s="31"/>
      <c r="F36" s="31">
        <v>199.99999999999997</v>
      </c>
      <c r="G36" s="31">
        <v>200</v>
      </c>
      <c r="H36" s="31">
        <v>732.3396041707072</v>
      </c>
      <c r="I36" s="149">
        <v>1</v>
      </c>
    </row>
    <row r="37" spans="1:9" ht="12.75">
      <c r="A37" s="89">
        <v>2</v>
      </c>
      <c r="B37" s="30" t="s">
        <v>192</v>
      </c>
      <c r="C37" s="31">
        <v>0</v>
      </c>
      <c r="D37" s="31">
        <v>200</v>
      </c>
      <c r="E37" s="31">
        <v>0</v>
      </c>
      <c r="F37" s="31">
        <v>174.51737451737452</v>
      </c>
      <c r="G37" s="31">
        <v>0</v>
      </c>
      <c r="H37" s="31">
        <v>374.5173745173745</v>
      </c>
      <c r="I37" s="28">
        <v>2</v>
      </c>
    </row>
    <row r="38" spans="1:9" ht="12.75">
      <c r="A38" s="89">
        <v>3</v>
      </c>
      <c r="B38" s="30" t="s">
        <v>196</v>
      </c>
      <c r="C38" s="31">
        <v>200</v>
      </c>
      <c r="D38" s="31">
        <v>0</v>
      </c>
      <c r="E38" s="31">
        <v>0</v>
      </c>
      <c r="F38" s="31">
        <v>155.21235521235522</v>
      </c>
      <c r="G38" s="31">
        <v>0</v>
      </c>
      <c r="H38" s="31">
        <v>355.2123552123552</v>
      </c>
      <c r="I38" s="28">
        <v>3</v>
      </c>
    </row>
    <row r="39" spans="1:9" ht="12.75" hidden="1">
      <c r="A39" s="89">
        <v>4</v>
      </c>
      <c r="B39" s="30"/>
      <c r="C39" s="31">
        <v>0</v>
      </c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28"/>
    </row>
    <row r="40" spans="1:9" ht="12.75" hidden="1">
      <c r="A40" s="89">
        <v>5</v>
      </c>
      <c r="B40" s="94"/>
      <c r="C40" s="31">
        <v>0</v>
      </c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28"/>
    </row>
    <row r="41" spans="1:9" ht="12.75" hidden="1">
      <c r="A41" s="89">
        <v>6</v>
      </c>
      <c r="B41" s="94"/>
      <c r="C41" s="31">
        <v>0</v>
      </c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28"/>
    </row>
    <row r="42" spans="1:9" ht="12.75" customHeight="1" hidden="1" thickBot="1">
      <c r="A42" s="93">
        <v>7</v>
      </c>
      <c r="B42" s="95"/>
      <c r="C42" s="101">
        <v>0</v>
      </c>
      <c r="D42" s="101">
        <v>0</v>
      </c>
      <c r="E42" s="101">
        <v>0</v>
      </c>
      <c r="F42" s="101">
        <v>0</v>
      </c>
      <c r="G42" s="101">
        <v>0</v>
      </c>
      <c r="H42" s="101">
        <v>0</v>
      </c>
      <c r="I42" s="112"/>
    </row>
    <row r="43" spans="1:11" ht="12.75">
      <c r="A43" s="97"/>
      <c r="B43" s="11"/>
      <c r="C43" s="9"/>
      <c r="D43" s="9"/>
      <c r="E43" s="9"/>
      <c r="F43" s="9"/>
      <c r="G43" s="9"/>
      <c r="H43" s="9"/>
      <c r="I43" s="9"/>
      <c r="J43" s="9"/>
      <c r="K43" s="24"/>
    </row>
    <row r="44" spans="1:11" ht="16.5" thickBot="1">
      <c r="A44" s="91"/>
      <c r="B44" s="92" t="s">
        <v>128</v>
      </c>
      <c r="C44" s="19"/>
      <c r="D44" s="19"/>
      <c r="E44" s="19"/>
      <c r="F44" s="19"/>
      <c r="G44" s="19"/>
      <c r="H44" s="24"/>
      <c r="I44" s="24"/>
      <c r="J44" s="24"/>
      <c r="K44" s="24"/>
    </row>
    <row r="45" spans="1:10" ht="13.5" thickTop="1">
      <c r="A45" s="90" t="s">
        <v>122</v>
      </c>
      <c r="B45" s="90" t="s">
        <v>123</v>
      </c>
      <c r="C45" s="33"/>
      <c r="D45" s="96" t="s">
        <v>129</v>
      </c>
      <c r="E45" s="96"/>
      <c r="F45" s="21" t="s">
        <v>125</v>
      </c>
      <c r="G45" s="109" t="s">
        <v>32</v>
      </c>
      <c r="H45" s="9"/>
      <c r="I45" s="9"/>
      <c r="J45" s="9"/>
    </row>
    <row r="46" spans="1:10" ht="13.5" thickBot="1">
      <c r="A46" s="145" t="s">
        <v>119</v>
      </c>
      <c r="B46" s="145"/>
      <c r="C46" s="146" t="s">
        <v>130</v>
      </c>
      <c r="D46" s="146"/>
      <c r="E46" s="146" t="s">
        <v>131</v>
      </c>
      <c r="F46" s="145" t="s">
        <v>126</v>
      </c>
      <c r="G46" s="147"/>
      <c r="H46" s="97"/>
      <c r="I46" s="97"/>
      <c r="J46" s="97"/>
    </row>
    <row r="47" spans="1:10" ht="12.75">
      <c r="A47" s="89">
        <v>1</v>
      </c>
      <c r="B47" s="30" t="s">
        <v>185</v>
      </c>
      <c r="C47" s="31">
        <v>0</v>
      </c>
      <c r="D47" s="31">
        <v>0</v>
      </c>
      <c r="E47" s="31">
        <v>732.3396041707072</v>
      </c>
      <c r="F47" s="31">
        <v>732.3396041707072</v>
      </c>
      <c r="G47" s="28">
        <v>1</v>
      </c>
      <c r="H47" s="9"/>
      <c r="I47" s="9"/>
      <c r="J47" s="9"/>
    </row>
    <row r="48" spans="1:10" ht="12.75">
      <c r="A48" s="89">
        <v>2</v>
      </c>
      <c r="B48" s="30" t="s">
        <v>192</v>
      </c>
      <c r="C48" s="31">
        <v>194.7318908748824</v>
      </c>
      <c r="D48" s="31">
        <v>0</v>
      </c>
      <c r="E48" s="31">
        <v>374.5173745173745</v>
      </c>
      <c r="F48" s="31">
        <v>569.2492653922569</v>
      </c>
      <c r="G48" s="28">
        <v>2</v>
      </c>
      <c r="H48" s="9"/>
      <c r="I48" s="9"/>
      <c r="J48" s="9"/>
    </row>
    <row r="49" spans="1:10" ht="12.75">
      <c r="A49" s="89">
        <v>5</v>
      </c>
      <c r="B49" s="30" t="s">
        <v>210</v>
      </c>
      <c r="C49" s="31">
        <v>514.7</v>
      </c>
      <c r="D49" s="31">
        <v>0</v>
      </c>
      <c r="E49" s="31">
        <v>0</v>
      </c>
      <c r="F49" s="31">
        <v>514.7</v>
      </c>
      <c r="G49" s="28">
        <v>3</v>
      </c>
      <c r="H49" s="9"/>
      <c r="I49" s="9"/>
      <c r="J49" s="9"/>
    </row>
    <row r="50" spans="1:10" ht="12.75">
      <c r="A50" s="89">
        <v>4</v>
      </c>
      <c r="B50" s="30" t="s">
        <v>206</v>
      </c>
      <c r="C50" s="31">
        <v>396.0489181561618</v>
      </c>
      <c r="D50" s="31">
        <v>0</v>
      </c>
      <c r="E50" s="31">
        <v>0</v>
      </c>
      <c r="F50" s="31">
        <v>396.0489181561618</v>
      </c>
      <c r="G50" s="28">
        <v>4</v>
      </c>
      <c r="H50" s="9"/>
      <c r="I50" s="9"/>
      <c r="J50" s="9"/>
    </row>
    <row r="51" spans="1:10" ht="12.75">
      <c r="A51" s="89">
        <v>3</v>
      </c>
      <c r="B51" s="30" t="s">
        <v>196</v>
      </c>
      <c r="C51" s="31">
        <v>0</v>
      </c>
      <c r="D51" s="31">
        <v>0</v>
      </c>
      <c r="E51" s="31">
        <v>355.2123552123552</v>
      </c>
      <c r="F51" s="31">
        <v>355.2123552123552</v>
      </c>
      <c r="G51" s="28">
        <v>5</v>
      </c>
      <c r="H51" s="9"/>
      <c r="I51" s="9"/>
      <c r="J51" s="9"/>
    </row>
    <row r="52" spans="1:10" ht="12.75" hidden="1">
      <c r="A52" s="89">
        <v>6</v>
      </c>
      <c r="B52" s="30"/>
      <c r="C52" s="31">
        <v>0</v>
      </c>
      <c r="D52" s="31">
        <v>0</v>
      </c>
      <c r="E52" s="31">
        <v>0</v>
      </c>
      <c r="F52" s="31">
        <v>0</v>
      </c>
      <c r="G52" s="28"/>
      <c r="H52" s="9"/>
      <c r="I52" s="9"/>
      <c r="J52" s="9"/>
    </row>
    <row r="53" spans="1:10" ht="12.75" hidden="1">
      <c r="A53" s="89">
        <v>7</v>
      </c>
      <c r="B53" s="30"/>
      <c r="C53" s="31">
        <v>0</v>
      </c>
      <c r="D53" s="31">
        <v>0</v>
      </c>
      <c r="E53" s="31">
        <v>0</v>
      </c>
      <c r="F53" s="31">
        <v>0</v>
      </c>
      <c r="G53" s="178"/>
      <c r="H53" s="9"/>
      <c r="I53" s="9"/>
      <c r="J53" s="9"/>
    </row>
    <row r="54" spans="1:10" ht="12.75" hidden="1">
      <c r="A54" s="89">
        <v>8</v>
      </c>
      <c r="B54" s="30"/>
      <c r="C54" s="31">
        <v>0</v>
      </c>
      <c r="D54" s="31">
        <v>0</v>
      </c>
      <c r="E54" s="31">
        <v>0</v>
      </c>
      <c r="F54" s="31">
        <v>0</v>
      </c>
      <c r="G54" s="178"/>
      <c r="H54" s="9"/>
      <c r="I54" s="9"/>
      <c r="J54" s="9"/>
    </row>
    <row r="55" spans="1:10" ht="12.75" hidden="1">
      <c r="A55" s="89">
        <v>9</v>
      </c>
      <c r="B55" s="30"/>
      <c r="C55" s="31">
        <v>0</v>
      </c>
      <c r="D55" s="31">
        <v>0</v>
      </c>
      <c r="E55" s="31">
        <v>0</v>
      </c>
      <c r="F55" s="31">
        <v>0</v>
      </c>
      <c r="G55" s="178"/>
      <c r="H55" s="9"/>
      <c r="I55" s="9"/>
      <c r="J55" s="9"/>
    </row>
    <row r="56" spans="1:10" ht="12.75" hidden="1">
      <c r="A56" s="89">
        <v>10</v>
      </c>
      <c r="B56" s="30"/>
      <c r="C56" s="31">
        <v>0</v>
      </c>
      <c r="D56" s="31">
        <v>0</v>
      </c>
      <c r="E56" s="31">
        <v>0</v>
      </c>
      <c r="F56" s="31">
        <v>0</v>
      </c>
      <c r="G56" s="178"/>
      <c r="H56" s="9"/>
      <c r="I56" s="9"/>
      <c r="J56" s="9"/>
    </row>
    <row r="57" spans="1:10" ht="12.75" hidden="1">
      <c r="A57" s="89">
        <v>11</v>
      </c>
      <c r="B57" s="30"/>
      <c r="C57" s="31">
        <v>0</v>
      </c>
      <c r="D57" s="31">
        <v>0</v>
      </c>
      <c r="E57" s="31">
        <v>0</v>
      </c>
      <c r="F57" s="31">
        <v>0</v>
      </c>
      <c r="G57" s="178"/>
      <c r="H57" s="9"/>
      <c r="I57" s="9"/>
      <c r="J57" s="9"/>
    </row>
    <row r="58" spans="1:10" ht="12.75" hidden="1">
      <c r="A58" s="89">
        <v>12</v>
      </c>
      <c r="B58" s="30"/>
      <c r="C58" s="31">
        <v>0</v>
      </c>
      <c r="D58" s="31">
        <v>0</v>
      </c>
      <c r="E58" s="31">
        <v>0</v>
      </c>
      <c r="F58" s="31">
        <v>0</v>
      </c>
      <c r="G58" s="178"/>
      <c r="H58" s="9"/>
      <c r="I58" s="9"/>
      <c r="J58" s="9"/>
    </row>
    <row r="59" spans="1:10" ht="13.5" hidden="1" thickBot="1">
      <c r="A59" s="93">
        <v>13</v>
      </c>
      <c r="B59" s="112"/>
      <c r="C59" s="101">
        <v>0</v>
      </c>
      <c r="D59" s="101">
        <v>0</v>
      </c>
      <c r="E59" s="101">
        <v>0</v>
      </c>
      <c r="F59" s="101">
        <v>0</v>
      </c>
      <c r="G59" s="84"/>
      <c r="H59" s="9"/>
      <c r="I59" s="9"/>
      <c r="J59" s="9"/>
    </row>
    <row r="60" spans="2:10" ht="13.5" hidden="1" thickTop="1">
      <c r="B60" t="s">
        <v>132</v>
      </c>
      <c r="J60" s="24"/>
    </row>
  </sheetData>
  <sheetProtection password="CC59" sheet="1" objects="1" scenarios="1" selectLockedCells="1" selectUnlockedCells="1"/>
  <mergeCells count="3">
    <mergeCell ref="C23:H23"/>
    <mergeCell ref="C12:E12"/>
    <mergeCell ref="C34:G34"/>
  </mergeCells>
  <printOptions/>
  <pageMargins left="0.5905511811023623" right="0.3937007874015748" top="0.984251968503937" bottom="0.984251968503937" header="0.5118110236220472" footer="0.5118110236220472"/>
  <pageSetup horizontalDpi="120" verticalDpi="120" orientation="portrait" paperSize="9" r:id="rId2"/>
  <headerFooter alignWithMargins="0">
    <oddHeader>&amp;C&amp;A</oddHeader>
    <oddFooter>&amp;CСтр.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C9B00"/>
  </sheetPr>
  <dimension ref="A1:AK34"/>
  <sheetViews>
    <sheetView showGridLines="0" showZeros="0" zoomScalePageLayoutView="0" workbookViewId="0" topLeftCell="A1">
      <selection activeCell="B38" sqref="B38"/>
    </sheetView>
  </sheetViews>
  <sheetFormatPr defaultColWidth="9.00390625" defaultRowHeight="12.75"/>
  <cols>
    <col min="1" max="1" width="4.125" style="0" customWidth="1"/>
    <col min="2" max="2" width="19.00390625" style="0" customWidth="1"/>
    <col min="3" max="3" width="5.00390625" style="0" hidden="1" customWidth="1"/>
    <col min="4" max="4" width="4.75390625" style="0" customWidth="1"/>
    <col min="5" max="5" width="29.75390625" style="0" customWidth="1"/>
    <col min="6" max="6" width="15.75390625" style="0" customWidth="1"/>
    <col min="7" max="7" width="7.625" style="0" hidden="1" customWidth="1"/>
    <col min="8" max="8" width="6.125" style="0" hidden="1" customWidth="1"/>
    <col min="9" max="12" width="3.25390625" style="0" customWidth="1"/>
    <col min="13" max="13" width="4.75390625" style="0" customWidth="1"/>
    <col min="14" max="14" width="4.25390625" style="0" customWidth="1"/>
    <col min="15" max="15" width="5.375" style="0" customWidth="1"/>
    <col min="16" max="16" width="5.25390625" style="0" hidden="1" customWidth="1"/>
    <col min="17" max="17" width="2.875" style="0" hidden="1" customWidth="1"/>
    <col min="18" max="18" width="4.875" style="0" customWidth="1"/>
    <col min="19" max="19" width="5.375" style="0" customWidth="1"/>
    <col min="20" max="20" width="5.375" style="0" hidden="1" customWidth="1"/>
    <col min="21" max="21" width="3.00390625" style="0" hidden="1" customWidth="1"/>
    <col min="22" max="22" width="4.375" style="0" customWidth="1"/>
    <col min="23" max="23" width="5.375" style="0" customWidth="1"/>
    <col min="24" max="24" width="5.25390625" style="0" hidden="1" customWidth="1"/>
    <col min="25" max="25" width="2.75390625" style="0" hidden="1" customWidth="1"/>
    <col min="26" max="26" width="4.25390625" style="0" customWidth="1"/>
    <col min="27" max="27" width="5.375" style="0" customWidth="1"/>
    <col min="28" max="28" width="5.25390625" style="0" hidden="1" customWidth="1"/>
    <col min="29" max="29" width="2.875" style="0" hidden="1" customWidth="1"/>
    <col min="30" max="30" width="4.375" style="0" customWidth="1"/>
    <col min="31" max="31" width="7.25390625" style="0" customWidth="1"/>
    <col min="32" max="32" width="7.625" style="0" customWidth="1"/>
    <col min="33" max="35" width="3.875" style="0" customWidth="1"/>
    <col min="36" max="36" width="6.25390625" style="0" customWidth="1"/>
    <col min="37" max="37" width="5.375" style="0" customWidth="1"/>
  </cols>
  <sheetData>
    <row r="1" spans="2:18" ht="41.25" customHeight="1">
      <c r="B1" s="1" t="s">
        <v>8</v>
      </c>
      <c r="C1" s="1"/>
      <c r="D1" s="1"/>
      <c r="R1" s="2" t="s">
        <v>9</v>
      </c>
    </row>
    <row r="2" spans="1:23" ht="15.75">
      <c r="A2" t="s">
        <v>144</v>
      </c>
      <c r="O2" s="3" t="s">
        <v>11</v>
      </c>
      <c r="W2" s="2" t="s">
        <v>147</v>
      </c>
    </row>
    <row r="3" spans="2:4" ht="12.75">
      <c r="B3" s="198">
        <v>43240</v>
      </c>
      <c r="C3" s="198"/>
      <c r="D3" s="15"/>
    </row>
    <row r="4" spans="8:19" ht="15.75">
      <c r="H4" s="2"/>
      <c r="I4" s="2"/>
      <c r="J4" s="2"/>
      <c r="K4" s="2"/>
      <c r="L4" s="2"/>
      <c r="N4" s="2"/>
      <c r="S4" s="200" t="s">
        <v>12</v>
      </c>
    </row>
    <row r="5" spans="17:19" ht="36.75" customHeight="1">
      <c r="Q5" s="4"/>
      <c r="S5" s="199" t="s">
        <v>13</v>
      </c>
    </row>
    <row r="6" spans="1:29" ht="13.5" thickBot="1">
      <c r="A6" s="19"/>
      <c r="B6" s="197">
        <v>43240</v>
      </c>
      <c r="C6" s="197"/>
      <c r="D6" s="19"/>
      <c r="E6" s="19"/>
      <c r="F6" s="24"/>
      <c r="G6" t="s">
        <v>162</v>
      </c>
      <c r="I6" s="19"/>
      <c r="J6" s="19"/>
      <c r="K6" s="19"/>
      <c r="L6" s="19"/>
      <c r="M6" s="19"/>
      <c r="Z6" s="19"/>
      <c r="AA6" s="202" t="s">
        <v>156</v>
      </c>
      <c r="AB6" s="206">
        <v>19</v>
      </c>
      <c r="AC6" s="19" t="s">
        <v>157</v>
      </c>
    </row>
    <row r="7" spans="1:37" ht="14.25" customHeight="1" thickBot="1" thickTop="1">
      <c r="A7" s="321" t="s">
        <v>38</v>
      </c>
      <c r="B7" s="321" t="s">
        <v>5</v>
      </c>
      <c r="C7" s="318" t="s">
        <v>140</v>
      </c>
      <c r="D7" s="321" t="s">
        <v>1</v>
      </c>
      <c r="E7" s="321" t="s">
        <v>6</v>
      </c>
      <c r="F7" s="321" t="s">
        <v>2</v>
      </c>
      <c r="G7" s="20" t="s">
        <v>17</v>
      </c>
      <c r="H7" s="20" t="s">
        <v>18</v>
      </c>
      <c r="I7" s="308" t="s">
        <v>153</v>
      </c>
      <c r="J7" s="309"/>
      <c r="K7" s="309"/>
      <c r="L7" s="309"/>
      <c r="M7" s="310"/>
      <c r="N7" s="7" t="s">
        <v>19</v>
      </c>
      <c r="O7" s="157"/>
      <c r="P7" s="6"/>
      <c r="Q7" s="7"/>
      <c r="R7" s="7"/>
      <c r="S7" s="7"/>
      <c r="T7" s="8" t="s">
        <v>20</v>
      </c>
      <c r="U7" s="7"/>
      <c r="V7" s="7"/>
      <c r="W7" s="7"/>
      <c r="X7" s="7"/>
      <c r="Y7" s="7"/>
      <c r="Z7" s="7"/>
      <c r="AA7" s="7"/>
      <c r="AB7" s="7"/>
      <c r="AC7" s="7"/>
      <c r="AD7" s="7"/>
      <c r="AE7" s="20"/>
      <c r="AF7" s="20"/>
      <c r="AG7" s="305" t="s">
        <v>159</v>
      </c>
      <c r="AH7" s="305" t="s">
        <v>160</v>
      </c>
      <c r="AI7" s="305" t="s">
        <v>161</v>
      </c>
      <c r="AJ7" s="20"/>
      <c r="AK7" s="109"/>
    </row>
    <row r="8" spans="1:37" ht="12.75">
      <c r="A8" s="322"/>
      <c r="B8" s="322"/>
      <c r="C8" s="319"/>
      <c r="D8" s="322"/>
      <c r="E8" s="322"/>
      <c r="F8" s="322"/>
      <c r="G8" s="21" t="s">
        <v>22</v>
      </c>
      <c r="H8" s="21" t="s">
        <v>22</v>
      </c>
      <c r="I8" s="311" t="s">
        <v>136</v>
      </c>
      <c r="J8" s="313" t="s">
        <v>154</v>
      </c>
      <c r="K8" s="313" t="s">
        <v>138</v>
      </c>
      <c r="L8" s="313" t="s">
        <v>139</v>
      </c>
      <c r="M8" s="315" t="s">
        <v>155</v>
      </c>
      <c r="N8" s="9" t="s">
        <v>21</v>
      </c>
      <c r="O8" s="79"/>
      <c r="P8" s="38">
        <v>1</v>
      </c>
      <c r="Q8" s="80" t="s">
        <v>23</v>
      </c>
      <c r="R8" s="81"/>
      <c r="S8" s="38"/>
      <c r="T8" s="38">
        <v>2</v>
      </c>
      <c r="U8" s="80" t="s">
        <v>23</v>
      </c>
      <c r="V8" s="81"/>
      <c r="W8" s="38"/>
      <c r="X8" s="38">
        <v>3</v>
      </c>
      <c r="Y8" s="80" t="s">
        <v>23</v>
      </c>
      <c r="Z8" s="81"/>
      <c r="AA8" s="38"/>
      <c r="AB8" s="38">
        <v>4</v>
      </c>
      <c r="AC8" s="80" t="s">
        <v>23</v>
      </c>
      <c r="AD8" s="81"/>
      <c r="AE8" s="9"/>
      <c r="AF8" s="21"/>
      <c r="AG8" s="306"/>
      <c r="AH8" s="306"/>
      <c r="AI8" s="306"/>
      <c r="AJ8" s="21"/>
      <c r="AK8" s="74"/>
    </row>
    <row r="9" spans="1:37" ht="72.75">
      <c r="A9" s="322"/>
      <c r="B9" s="322"/>
      <c r="C9" s="319"/>
      <c r="D9" s="322"/>
      <c r="E9" s="322"/>
      <c r="F9" s="322"/>
      <c r="G9" s="21" t="s">
        <v>24</v>
      </c>
      <c r="H9" s="21" t="s">
        <v>25</v>
      </c>
      <c r="I9" s="311"/>
      <c r="J9" s="313"/>
      <c r="K9" s="313"/>
      <c r="L9" s="313"/>
      <c r="M9" s="315"/>
      <c r="N9" s="9"/>
      <c r="O9" s="159" t="s">
        <v>39</v>
      </c>
      <c r="P9" s="106" t="s">
        <v>27</v>
      </c>
      <c r="Q9" s="106" t="s">
        <v>28</v>
      </c>
      <c r="R9" s="107" t="s">
        <v>29</v>
      </c>
      <c r="S9" s="106" t="s">
        <v>39</v>
      </c>
      <c r="T9" s="106" t="s">
        <v>27</v>
      </c>
      <c r="U9" s="106" t="s">
        <v>28</v>
      </c>
      <c r="V9" s="107" t="s">
        <v>29</v>
      </c>
      <c r="W9" s="106" t="s">
        <v>39</v>
      </c>
      <c r="X9" s="106" t="s">
        <v>27</v>
      </c>
      <c r="Y9" s="106" t="s">
        <v>28</v>
      </c>
      <c r="Z9" s="107" t="s">
        <v>29</v>
      </c>
      <c r="AA9" s="106" t="s">
        <v>39</v>
      </c>
      <c r="AB9" s="106" t="s">
        <v>27</v>
      </c>
      <c r="AC9" s="106" t="s">
        <v>28</v>
      </c>
      <c r="AD9" s="107" t="s">
        <v>29</v>
      </c>
      <c r="AE9" s="10" t="s">
        <v>30</v>
      </c>
      <c r="AF9" s="98" t="s">
        <v>31</v>
      </c>
      <c r="AG9" s="306"/>
      <c r="AH9" s="306"/>
      <c r="AI9" s="306"/>
      <c r="AJ9" s="98" t="s">
        <v>33</v>
      </c>
      <c r="AK9" s="99" t="s">
        <v>34</v>
      </c>
    </row>
    <row r="10" spans="1:37" ht="20.25" customHeight="1" thickBot="1">
      <c r="A10" s="323"/>
      <c r="B10" s="323"/>
      <c r="C10" s="320"/>
      <c r="D10" s="323"/>
      <c r="E10" s="323"/>
      <c r="F10" s="323"/>
      <c r="G10" s="23"/>
      <c r="H10" s="23"/>
      <c r="I10" s="312"/>
      <c r="J10" s="314"/>
      <c r="K10" s="314"/>
      <c r="L10" s="314"/>
      <c r="M10" s="316"/>
      <c r="N10" s="13"/>
      <c r="O10" s="82"/>
      <c r="P10" s="23"/>
      <c r="Q10" s="23"/>
      <c r="R10" s="83"/>
      <c r="S10" s="23"/>
      <c r="T10" s="23"/>
      <c r="U10" s="23"/>
      <c r="V10" s="83"/>
      <c r="W10" s="111"/>
      <c r="X10" s="23"/>
      <c r="Y10" s="23"/>
      <c r="Z10" s="83"/>
      <c r="AA10" s="111"/>
      <c r="AB10" s="111"/>
      <c r="AC10" s="111"/>
      <c r="AD10" s="83"/>
      <c r="AE10" s="14"/>
      <c r="AF10" s="23"/>
      <c r="AG10" s="307"/>
      <c r="AH10" s="307"/>
      <c r="AI10" s="307"/>
      <c r="AJ10" s="23"/>
      <c r="AK10" s="75"/>
    </row>
    <row r="11" spans="1:37" ht="13.5" thickTop="1">
      <c r="A11" s="28">
        <v>1</v>
      </c>
      <c r="B11" s="94" t="s">
        <v>205</v>
      </c>
      <c r="C11" s="183">
        <v>16.947296372347708</v>
      </c>
      <c r="D11" s="28" t="s">
        <v>217</v>
      </c>
      <c r="E11" s="94" t="s">
        <v>206</v>
      </c>
      <c r="F11" s="94" t="s">
        <v>207</v>
      </c>
      <c r="G11" s="28">
        <v>0</v>
      </c>
      <c r="H11" s="69">
        <v>0</v>
      </c>
      <c r="I11" s="46">
        <v>41</v>
      </c>
      <c r="J11" s="28">
        <v>8</v>
      </c>
      <c r="K11" s="28">
        <v>17.5</v>
      </c>
      <c r="L11" s="28">
        <v>17.5</v>
      </c>
      <c r="M11" s="47">
        <v>84</v>
      </c>
      <c r="N11" s="35">
        <v>1</v>
      </c>
      <c r="O11" s="102">
        <v>100</v>
      </c>
      <c r="P11" s="31"/>
      <c r="Q11" s="28">
        <v>0</v>
      </c>
      <c r="R11" s="103">
        <v>100</v>
      </c>
      <c r="S11" s="28">
        <v>80</v>
      </c>
      <c r="T11" s="31"/>
      <c r="U11" s="28">
        <v>0</v>
      </c>
      <c r="V11" s="103">
        <v>80</v>
      </c>
      <c r="W11" s="110">
        <v>100</v>
      </c>
      <c r="X11" s="31"/>
      <c r="Y11" s="28">
        <v>0</v>
      </c>
      <c r="Z11" s="103">
        <v>100</v>
      </c>
      <c r="AA11" s="110">
        <v>100</v>
      </c>
      <c r="AB11" s="31"/>
      <c r="AC11" s="28">
        <v>0</v>
      </c>
      <c r="AD11" s="103">
        <v>100</v>
      </c>
      <c r="AE11" s="31">
        <v>100</v>
      </c>
      <c r="AF11" s="31">
        <v>184</v>
      </c>
      <c r="AG11" s="149">
        <v>1</v>
      </c>
      <c r="AH11" s="149" t="s">
        <v>214</v>
      </c>
      <c r="AI11" s="149">
        <v>184</v>
      </c>
      <c r="AJ11" s="176">
        <v>200</v>
      </c>
      <c r="AK11" s="28" t="s">
        <v>218</v>
      </c>
    </row>
    <row r="12" spans="1:37" ht="12.75">
      <c r="A12" s="28">
        <v>2</v>
      </c>
      <c r="B12" s="94" t="s">
        <v>208</v>
      </c>
      <c r="C12" s="183">
        <v>15.767282683093772</v>
      </c>
      <c r="D12" s="28" t="s">
        <v>217</v>
      </c>
      <c r="E12" s="94" t="s">
        <v>206</v>
      </c>
      <c r="F12" s="94" t="s">
        <v>207</v>
      </c>
      <c r="G12" s="28">
        <v>0</v>
      </c>
      <c r="H12" s="69">
        <v>0</v>
      </c>
      <c r="I12" s="46">
        <v>35.5</v>
      </c>
      <c r="J12" s="28">
        <v>6.5</v>
      </c>
      <c r="K12" s="28">
        <v>14</v>
      </c>
      <c r="L12" s="28">
        <v>17</v>
      </c>
      <c r="M12" s="47">
        <v>73</v>
      </c>
      <c r="N12" s="35">
        <v>3</v>
      </c>
      <c r="O12" s="102">
        <v>100</v>
      </c>
      <c r="P12" s="31"/>
      <c r="Q12" s="28">
        <v>0</v>
      </c>
      <c r="R12" s="103">
        <v>100</v>
      </c>
      <c r="S12" s="28">
        <v>100</v>
      </c>
      <c r="T12" s="31"/>
      <c r="U12" s="28">
        <v>0</v>
      </c>
      <c r="V12" s="103">
        <v>100</v>
      </c>
      <c r="W12" s="110">
        <v>100</v>
      </c>
      <c r="X12" s="31"/>
      <c r="Y12" s="28">
        <v>0</v>
      </c>
      <c r="Z12" s="103">
        <v>100</v>
      </c>
      <c r="AA12" s="110">
        <v>100</v>
      </c>
      <c r="AB12" s="31"/>
      <c r="AC12" s="28">
        <v>0</v>
      </c>
      <c r="AD12" s="103">
        <v>100</v>
      </c>
      <c r="AE12" s="31">
        <v>100</v>
      </c>
      <c r="AF12" s="31">
        <v>173</v>
      </c>
      <c r="AG12" s="28">
        <v>2</v>
      </c>
      <c r="AH12" s="28" t="s">
        <v>215</v>
      </c>
      <c r="AI12" s="28">
        <v>0</v>
      </c>
      <c r="AJ12" s="176">
        <v>0</v>
      </c>
      <c r="AK12" s="28" t="s">
        <v>218</v>
      </c>
    </row>
    <row r="13" spans="1:37" ht="12.75">
      <c r="A13" s="28">
        <v>3</v>
      </c>
      <c r="B13" s="94" t="s">
        <v>212</v>
      </c>
      <c r="C13" s="183">
        <v>15.11567419575633</v>
      </c>
      <c r="D13" s="28" t="s">
        <v>217</v>
      </c>
      <c r="E13" s="94" t="s">
        <v>210</v>
      </c>
      <c r="F13" s="94" t="s">
        <v>211</v>
      </c>
      <c r="G13" s="28">
        <v>0</v>
      </c>
      <c r="H13" s="69">
        <v>0</v>
      </c>
      <c r="I13" s="46">
        <v>35.5</v>
      </c>
      <c r="J13" s="28">
        <v>6.5</v>
      </c>
      <c r="K13" s="28">
        <v>15.5</v>
      </c>
      <c r="L13" s="28">
        <v>9.5</v>
      </c>
      <c r="M13" s="47">
        <v>67</v>
      </c>
      <c r="N13" s="35">
        <v>4</v>
      </c>
      <c r="O13" s="102">
        <v>100</v>
      </c>
      <c r="P13" s="31"/>
      <c r="Q13" s="28">
        <v>0</v>
      </c>
      <c r="R13" s="103">
        <v>100</v>
      </c>
      <c r="S13" s="28">
        <v>0</v>
      </c>
      <c r="T13" s="31"/>
      <c r="U13" s="28">
        <v>0</v>
      </c>
      <c r="V13" s="103">
        <v>0</v>
      </c>
      <c r="W13" s="110">
        <v>100</v>
      </c>
      <c r="X13" s="31"/>
      <c r="Y13" s="28">
        <v>0</v>
      </c>
      <c r="Z13" s="103">
        <v>100</v>
      </c>
      <c r="AA13" s="110">
        <v>100</v>
      </c>
      <c r="AB13" s="31"/>
      <c r="AC13" s="28">
        <v>0</v>
      </c>
      <c r="AD13" s="103">
        <v>100</v>
      </c>
      <c r="AE13" s="31">
        <v>100</v>
      </c>
      <c r="AF13" s="31">
        <v>167</v>
      </c>
      <c r="AG13" s="28">
        <v>3</v>
      </c>
      <c r="AH13" s="28" t="s">
        <v>215</v>
      </c>
      <c r="AI13" s="28">
        <v>0</v>
      </c>
      <c r="AJ13" s="176">
        <v>0</v>
      </c>
      <c r="AK13" s="28" t="s">
        <v>218</v>
      </c>
    </row>
    <row r="14" spans="1:37" ht="12.75">
      <c r="A14" s="28">
        <v>4</v>
      </c>
      <c r="B14" s="94" t="s">
        <v>213</v>
      </c>
      <c r="C14" s="183">
        <v>17.426420260095824</v>
      </c>
      <c r="D14" s="28" t="s">
        <v>217</v>
      </c>
      <c r="E14" s="94" t="s">
        <v>210</v>
      </c>
      <c r="F14" s="94" t="s">
        <v>211</v>
      </c>
      <c r="G14" s="28">
        <v>0</v>
      </c>
      <c r="H14" s="69">
        <v>0</v>
      </c>
      <c r="I14" s="46">
        <v>36</v>
      </c>
      <c r="J14" s="28">
        <v>7.5</v>
      </c>
      <c r="K14" s="28">
        <v>15</v>
      </c>
      <c r="L14" s="28">
        <v>7</v>
      </c>
      <c r="M14" s="47">
        <v>65.5</v>
      </c>
      <c r="N14" s="35">
        <v>2</v>
      </c>
      <c r="O14" s="102">
        <v>60</v>
      </c>
      <c r="P14" s="31"/>
      <c r="Q14" s="28">
        <v>0</v>
      </c>
      <c r="R14" s="103">
        <v>60</v>
      </c>
      <c r="S14" s="28">
        <v>60</v>
      </c>
      <c r="T14" s="31"/>
      <c r="U14" s="28">
        <v>0</v>
      </c>
      <c r="V14" s="103">
        <v>60</v>
      </c>
      <c r="W14" s="110">
        <v>0</v>
      </c>
      <c r="X14" s="31"/>
      <c r="Y14" s="28">
        <v>0</v>
      </c>
      <c r="Z14" s="103">
        <v>0</v>
      </c>
      <c r="AA14" s="110">
        <v>0</v>
      </c>
      <c r="AB14" s="31"/>
      <c r="AC14" s="28">
        <v>0</v>
      </c>
      <c r="AD14" s="103">
        <v>0</v>
      </c>
      <c r="AE14" s="31">
        <v>40</v>
      </c>
      <c r="AF14" s="31">
        <v>105.5</v>
      </c>
      <c r="AG14" s="28">
        <v>4</v>
      </c>
      <c r="AH14" s="28" t="s">
        <v>214</v>
      </c>
      <c r="AI14" s="28">
        <v>105.5</v>
      </c>
      <c r="AJ14" s="176">
        <v>114.67391304347827</v>
      </c>
      <c r="AK14" s="28" t="s">
        <v>220</v>
      </c>
    </row>
    <row r="15" spans="1:37" ht="12.75" hidden="1">
      <c r="A15" s="28">
        <v>5</v>
      </c>
      <c r="B15" s="94" t="s">
        <v>0</v>
      </c>
      <c r="C15" s="183" t="s">
        <v>0</v>
      </c>
      <c r="D15" s="28" t="s">
        <v>0</v>
      </c>
      <c r="E15" s="94" t="s">
        <v>0</v>
      </c>
      <c r="F15" s="94" t="s">
        <v>0</v>
      </c>
      <c r="G15" s="28">
        <v>0</v>
      </c>
      <c r="H15" s="69">
        <v>0</v>
      </c>
      <c r="I15" s="46">
        <v>0</v>
      </c>
      <c r="J15" s="28">
        <v>0</v>
      </c>
      <c r="K15" s="28">
        <v>0</v>
      </c>
      <c r="L15" s="28">
        <v>0</v>
      </c>
      <c r="M15" s="47">
        <v>0</v>
      </c>
      <c r="N15" s="35"/>
      <c r="O15" s="102"/>
      <c r="P15" s="31"/>
      <c r="Q15" s="28">
        <v>0</v>
      </c>
      <c r="R15" s="103">
        <v>0</v>
      </c>
      <c r="S15" s="28"/>
      <c r="T15" s="31"/>
      <c r="U15" s="28">
        <v>0</v>
      </c>
      <c r="V15" s="103">
        <v>0</v>
      </c>
      <c r="W15" s="110"/>
      <c r="X15" s="31"/>
      <c r="Y15" s="28">
        <v>0</v>
      </c>
      <c r="Z15" s="103">
        <v>0</v>
      </c>
      <c r="AA15" s="110"/>
      <c r="AB15" s="31"/>
      <c r="AC15" s="28">
        <v>0</v>
      </c>
      <c r="AD15" s="103">
        <v>0</v>
      </c>
      <c r="AE15" s="31">
        <v>0</v>
      </c>
      <c r="AF15" s="31">
        <v>0</v>
      </c>
      <c r="AG15" s="28"/>
      <c r="AH15" s="28">
        <v>0</v>
      </c>
      <c r="AI15" s="28">
        <v>0</v>
      </c>
      <c r="AJ15" s="176">
        <v>0</v>
      </c>
      <c r="AK15" s="28" t="s">
        <v>219</v>
      </c>
    </row>
    <row r="16" spans="1:37" ht="12.75" hidden="1">
      <c r="A16" s="28">
        <v>6</v>
      </c>
      <c r="B16" s="94" t="s">
        <v>0</v>
      </c>
      <c r="C16" s="183" t="s">
        <v>0</v>
      </c>
      <c r="D16" s="28" t="s">
        <v>0</v>
      </c>
      <c r="E16" s="94" t="s">
        <v>0</v>
      </c>
      <c r="F16" s="94" t="s">
        <v>0</v>
      </c>
      <c r="G16" s="28">
        <v>0</v>
      </c>
      <c r="H16" s="69">
        <v>0</v>
      </c>
      <c r="I16" s="46">
        <v>0</v>
      </c>
      <c r="J16" s="28">
        <v>0</v>
      </c>
      <c r="K16" s="28">
        <v>0</v>
      </c>
      <c r="L16" s="28">
        <v>0</v>
      </c>
      <c r="M16" s="47">
        <v>0</v>
      </c>
      <c r="N16" s="35"/>
      <c r="O16" s="102"/>
      <c r="P16" s="31"/>
      <c r="Q16" s="28">
        <v>0</v>
      </c>
      <c r="R16" s="103">
        <v>0</v>
      </c>
      <c r="S16" s="28"/>
      <c r="T16" s="31"/>
      <c r="U16" s="28">
        <v>0</v>
      </c>
      <c r="V16" s="103">
        <v>0</v>
      </c>
      <c r="W16" s="110"/>
      <c r="X16" s="31"/>
      <c r="Y16" s="28">
        <v>0</v>
      </c>
      <c r="Z16" s="103">
        <v>0</v>
      </c>
      <c r="AA16" s="110"/>
      <c r="AB16" s="31"/>
      <c r="AC16" s="28">
        <v>0</v>
      </c>
      <c r="AD16" s="103">
        <v>0</v>
      </c>
      <c r="AE16" s="31">
        <v>0</v>
      </c>
      <c r="AF16" s="31">
        <v>0</v>
      </c>
      <c r="AG16" s="28"/>
      <c r="AH16" s="28">
        <v>0</v>
      </c>
      <c r="AI16" s="28">
        <v>0</v>
      </c>
      <c r="AJ16" s="176">
        <v>0</v>
      </c>
      <c r="AK16" s="28" t="s">
        <v>219</v>
      </c>
    </row>
    <row r="17" spans="1:37" ht="12.75" hidden="1">
      <c r="A17" s="28">
        <v>7</v>
      </c>
      <c r="B17" s="94" t="s">
        <v>0</v>
      </c>
      <c r="C17" s="183" t="s">
        <v>0</v>
      </c>
      <c r="D17" s="28" t="s">
        <v>0</v>
      </c>
      <c r="E17" s="94" t="s">
        <v>0</v>
      </c>
      <c r="F17" s="94" t="s">
        <v>0</v>
      </c>
      <c r="G17" s="28">
        <v>0</v>
      </c>
      <c r="H17" s="69">
        <v>0</v>
      </c>
      <c r="I17" s="46">
        <v>0</v>
      </c>
      <c r="J17" s="28">
        <v>0</v>
      </c>
      <c r="K17" s="28">
        <v>0</v>
      </c>
      <c r="L17" s="28">
        <v>0</v>
      </c>
      <c r="M17" s="47">
        <v>0</v>
      </c>
      <c r="N17" s="35"/>
      <c r="O17" s="102"/>
      <c r="P17" s="31"/>
      <c r="Q17" s="28">
        <v>0</v>
      </c>
      <c r="R17" s="103">
        <v>0</v>
      </c>
      <c r="S17" s="28"/>
      <c r="T17" s="31"/>
      <c r="U17" s="28">
        <v>0</v>
      </c>
      <c r="V17" s="103">
        <v>0</v>
      </c>
      <c r="W17" s="110"/>
      <c r="X17" s="31"/>
      <c r="Y17" s="28">
        <v>0</v>
      </c>
      <c r="Z17" s="103">
        <v>0</v>
      </c>
      <c r="AA17" s="110"/>
      <c r="AB17" s="31"/>
      <c r="AC17" s="28">
        <v>0</v>
      </c>
      <c r="AD17" s="103">
        <v>0</v>
      </c>
      <c r="AE17" s="31">
        <v>0</v>
      </c>
      <c r="AF17" s="31">
        <v>0</v>
      </c>
      <c r="AG17" s="28"/>
      <c r="AH17" s="28">
        <v>0</v>
      </c>
      <c r="AI17" s="28">
        <v>0</v>
      </c>
      <c r="AJ17" s="176">
        <v>0</v>
      </c>
      <c r="AK17" s="28" t="s">
        <v>219</v>
      </c>
    </row>
    <row r="18" spans="1:37" ht="12.75" hidden="1">
      <c r="A18" s="28">
        <v>8</v>
      </c>
      <c r="B18" s="94" t="s">
        <v>0</v>
      </c>
      <c r="C18" s="183" t="s">
        <v>0</v>
      </c>
      <c r="D18" s="28" t="s">
        <v>0</v>
      </c>
      <c r="E18" s="94" t="s">
        <v>0</v>
      </c>
      <c r="F18" s="94" t="s">
        <v>0</v>
      </c>
      <c r="G18" s="28">
        <v>0</v>
      </c>
      <c r="H18" s="69">
        <v>0</v>
      </c>
      <c r="I18" s="46">
        <v>0</v>
      </c>
      <c r="J18" s="28">
        <v>0</v>
      </c>
      <c r="K18" s="28">
        <v>0</v>
      </c>
      <c r="L18" s="28">
        <v>0</v>
      </c>
      <c r="M18" s="47">
        <v>0</v>
      </c>
      <c r="N18" s="35"/>
      <c r="O18" s="102"/>
      <c r="P18" s="31"/>
      <c r="Q18" s="28">
        <v>0</v>
      </c>
      <c r="R18" s="103">
        <v>0</v>
      </c>
      <c r="S18" s="28"/>
      <c r="T18" s="31"/>
      <c r="U18" s="28">
        <v>0</v>
      </c>
      <c r="V18" s="103">
        <v>0</v>
      </c>
      <c r="W18" s="110"/>
      <c r="X18" s="31"/>
      <c r="Y18" s="28">
        <v>0</v>
      </c>
      <c r="Z18" s="103">
        <v>0</v>
      </c>
      <c r="AA18" s="110"/>
      <c r="AB18" s="31"/>
      <c r="AC18" s="28">
        <v>0</v>
      </c>
      <c r="AD18" s="103">
        <v>0</v>
      </c>
      <c r="AE18" s="31">
        <v>0</v>
      </c>
      <c r="AF18" s="31">
        <v>0</v>
      </c>
      <c r="AG18" s="28"/>
      <c r="AH18" s="28">
        <v>0</v>
      </c>
      <c r="AI18" s="28">
        <v>0</v>
      </c>
      <c r="AJ18" s="176">
        <v>0</v>
      </c>
      <c r="AK18" s="28" t="s">
        <v>219</v>
      </c>
    </row>
    <row r="19" spans="1:37" ht="12.75" hidden="1">
      <c r="A19" s="28">
        <v>9</v>
      </c>
      <c r="B19" s="94" t="s">
        <v>0</v>
      </c>
      <c r="C19" s="183" t="s">
        <v>0</v>
      </c>
      <c r="D19" s="28" t="s">
        <v>0</v>
      </c>
      <c r="E19" s="94" t="s">
        <v>0</v>
      </c>
      <c r="F19" s="94" t="s">
        <v>0</v>
      </c>
      <c r="G19" s="28">
        <v>0</v>
      </c>
      <c r="H19" s="69">
        <v>0</v>
      </c>
      <c r="I19" s="46">
        <v>0</v>
      </c>
      <c r="J19" s="28">
        <v>0</v>
      </c>
      <c r="K19" s="28">
        <v>0</v>
      </c>
      <c r="L19" s="28">
        <v>0</v>
      </c>
      <c r="M19" s="47">
        <v>0</v>
      </c>
      <c r="N19" s="35"/>
      <c r="O19" s="102"/>
      <c r="P19" s="31"/>
      <c r="Q19" s="28">
        <v>0</v>
      </c>
      <c r="R19" s="103">
        <v>0</v>
      </c>
      <c r="S19" s="28"/>
      <c r="T19" s="31"/>
      <c r="U19" s="28">
        <v>0</v>
      </c>
      <c r="V19" s="103">
        <v>0</v>
      </c>
      <c r="W19" s="110"/>
      <c r="X19" s="31"/>
      <c r="Y19" s="28">
        <v>0</v>
      </c>
      <c r="Z19" s="103">
        <v>0</v>
      </c>
      <c r="AA19" s="110"/>
      <c r="AB19" s="31"/>
      <c r="AC19" s="28">
        <v>0</v>
      </c>
      <c r="AD19" s="103">
        <v>0</v>
      </c>
      <c r="AE19" s="31">
        <v>0</v>
      </c>
      <c r="AF19" s="31">
        <v>0</v>
      </c>
      <c r="AG19" s="28"/>
      <c r="AH19" s="28">
        <v>0</v>
      </c>
      <c r="AI19" s="28">
        <v>0</v>
      </c>
      <c r="AJ19" s="176">
        <v>0</v>
      </c>
      <c r="AK19" s="28" t="s">
        <v>219</v>
      </c>
    </row>
    <row r="20" spans="1:37" ht="12.75" hidden="1">
      <c r="A20" s="28">
        <v>10</v>
      </c>
      <c r="B20" s="94" t="s">
        <v>0</v>
      </c>
      <c r="C20" s="183" t="s">
        <v>0</v>
      </c>
      <c r="D20" s="28" t="s">
        <v>0</v>
      </c>
      <c r="E20" s="94" t="s">
        <v>0</v>
      </c>
      <c r="F20" s="94" t="s">
        <v>0</v>
      </c>
      <c r="G20" s="28">
        <v>0</v>
      </c>
      <c r="H20" s="69">
        <v>0</v>
      </c>
      <c r="I20" s="46">
        <v>0</v>
      </c>
      <c r="J20" s="28">
        <v>0</v>
      </c>
      <c r="K20" s="28">
        <v>0</v>
      </c>
      <c r="L20" s="28">
        <v>0</v>
      </c>
      <c r="M20" s="47">
        <v>0</v>
      </c>
      <c r="N20" s="35"/>
      <c r="O20" s="102"/>
      <c r="P20" s="31"/>
      <c r="Q20" s="28">
        <v>0</v>
      </c>
      <c r="R20" s="103">
        <v>0</v>
      </c>
      <c r="S20" s="28"/>
      <c r="T20" s="31"/>
      <c r="U20" s="28">
        <v>0</v>
      </c>
      <c r="V20" s="103">
        <v>0</v>
      </c>
      <c r="W20" s="110"/>
      <c r="X20" s="31"/>
      <c r="Y20" s="28">
        <v>0</v>
      </c>
      <c r="Z20" s="103">
        <v>0</v>
      </c>
      <c r="AA20" s="110"/>
      <c r="AB20" s="31"/>
      <c r="AC20" s="28">
        <v>0</v>
      </c>
      <c r="AD20" s="103">
        <v>0</v>
      </c>
      <c r="AE20" s="31">
        <v>0</v>
      </c>
      <c r="AF20" s="31">
        <v>0</v>
      </c>
      <c r="AG20" s="28"/>
      <c r="AH20" s="28">
        <v>0</v>
      </c>
      <c r="AI20" s="28">
        <v>0</v>
      </c>
      <c r="AJ20" s="176">
        <v>0</v>
      </c>
      <c r="AK20" s="28" t="s">
        <v>219</v>
      </c>
    </row>
    <row r="21" spans="1:37" ht="12.75" hidden="1">
      <c r="A21" s="28">
        <v>11</v>
      </c>
      <c r="B21" s="94" t="s">
        <v>0</v>
      </c>
      <c r="C21" s="183" t="s">
        <v>0</v>
      </c>
      <c r="D21" s="28" t="s">
        <v>0</v>
      </c>
      <c r="E21" s="94" t="s">
        <v>0</v>
      </c>
      <c r="F21" s="94" t="s">
        <v>0</v>
      </c>
      <c r="G21" s="28">
        <v>0</v>
      </c>
      <c r="H21" s="69">
        <v>0</v>
      </c>
      <c r="I21" s="46">
        <v>0</v>
      </c>
      <c r="J21" s="28">
        <v>0</v>
      </c>
      <c r="K21" s="28">
        <v>0</v>
      </c>
      <c r="L21" s="28">
        <v>0</v>
      </c>
      <c r="M21" s="47">
        <v>0</v>
      </c>
      <c r="N21" s="35"/>
      <c r="O21" s="102"/>
      <c r="P21" s="31"/>
      <c r="Q21" s="28">
        <v>0</v>
      </c>
      <c r="R21" s="103">
        <v>0</v>
      </c>
      <c r="S21" s="28"/>
      <c r="T21" s="31"/>
      <c r="U21" s="28">
        <v>0</v>
      </c>
      <c r="V21" s="103">
        <v>0</v>
      </c>
      <c r="W21" s="110"/>
      <c r="X21" s="31"/>
      <c r="Y21" s="28">
        <v>0</v>
      </c>
      <c r="Z21" s="103">
        <v>0</v>
      </c>
      <c r="AA21" s="110"/>
      <c r="AB21" s="31"/>
      <c r="AC21" s="28">
        <v>0</v>
      </c>
      <c r="AD21" s="103">
        <v>0</v>
      </c>
      <c r="AE21" s="31">
        <v>0</v>
      </c>
      <c r="AF21" s="31">
        <v>0</v>
      </c>
      <c r="AG21" s="28"/>
      <c r="AH21" s="28">
        <v>0</v>
      </c>
      <c r="AI21" s="28">
        <v>0</v>
      </c>
      <c r="AJ21" s="176">
        <v>0</v>
      </c>
      <c r="AK21" s="28" t="s">
        <v>219</v>
      </c>
    </row>
    <row r="22" spans="1:37" ht="12.75" hidden="1">
      <c r="A22" s="28">
        <v>12</v>
      </c>
      <c r="B22" s="94" t="s">
        <v>0</v>
      </c>
      <c r="C22" s="183" t="s">
        <v>0</v>
      </c>
      <c r="D22" s="28" t="s">
        <v>0</v>
      </c>
      <c r="E22" s="94" t="s">
        <v>0</v>
      </c>
      <c r="F22" s="94" t="s">
        <v>0</v>
      </c>
      <c r="G22" s="28">
        <v>0</v>
      </c>
      <c r="H22" s="69">
        <v>0</v>
      </c>
      <c r="I22" s="46">
        <v>0</v>
      </c>
      <c r="J22" s="28">
        <v>0</v>
      </c>
      <c r="K22" s="28">
        <v>0</v>
      </c>
      <c r="L22" s="28">
        <v>0</v>
      </c>
      <c r="M22" s="47">
        <v>0</v>
      </c>
      <c r="N22" s="35"/>
      <c r="O22" s="102"/>
      <c r="P22" s="31"/>
      <c r="Q22" s="28">
        <v>0</v>
      </c>
      <c r="R22" s="103">
        <v>0</v>
      </c>
      <c r="S22" s="28"/>
      <c r="T22" s="31"/>
      <c r="U22" s="28">
        <v>0</v>
      </c>
      <c r="V22" s="103">
        <v>0</v>
      </c>
      <c r="W22" s="110"/>
      <c r="X22" s="31"/>
      <c r="Y22" s="28">
        <v>0</v>
      </c>
      <c r="Z22" s="103">
        <v>0</v>
      </c>
      <c r="AA22" s="110"/>
      <c r="AB22" s="31"/>
      <c r="AC22" s="28">
        <v>0</v>
      </c>
      <c r="AD22" s="103">
        <v>0</v>
      </c>
      <c r="AE22" s="31">
        <v>0</v>
      </c>
      <c r="AF22" s="31">
        <v>0</v>
      </c>
      <c r="AG22" s="28"/>
      <c r="AH22" s="28">
        <v>0</v>
      </c>
      <c r="AI22" s="28">
        <v>0</v>
      </c>
      <c r="AJ22" s="176">
        <v>0</v>
      </c>
      <c r="AK22" s="28" t="s">
        <v>219</v>
      </c>
    </row>
    <row r="23" spans="1:37" ht="12.75" hidden="1">
      <c r="A23" s="28">
        <v>13</v>
      </c>
      <c r="B23" s="94" t="s">
        <v>0</v>
      </c>
      <c r="C23" s="183" t="s">
        <v>0</v>
      </c>
      <c r="D23" s="28" t="s">
        <v>0</v>
      </c>
      <c r="E23" s="94" t="s">
        <v>0</v>
      </c>
      <c r="F23" s="94" t="s">
        <v>0</v>
      </c>
      <c r="G23" s="28">
        <v>0</v>
      </c>
      <c r="H23" s="69">
        <v>0</v>
      </c>
      <c r="I23" s="46">
        <v>0</v>
      </c>
      <c r="J23" s="28">
        <v>0</v>
      </c>
      <c r="K23" s="28">
        <v>0</v>
      </c>
      <c r="L23" s="28">
        <v>0</v>
      </c>
      <c r="M23" s="47">
        <v>0</v>
      </c>
      <c r="N23" s="35"/>
      <c r="O23" s="102"/>
      <c r="P23" s="31"/>
      <c r="Q23" s="28">
        <v>0</v>
      </c>
      <c r="R23" s="103">
        <v>0</v>
      </c>
      <c r="S23" s="28"/>
      <c r="T23" s="31"/>
      <c r="U23" s="28">
        <v>0</v>
      </c>
      <c r="V23" s="103">
        <v>0</v>
      </c>
      <c r="W23" s="110"/>
      <c r="X23" s="31"/>
      <c r="Y23" s="28">
        <v>0</v>
      </c>
      <c r="Z23" s="103">
        <v>0</v>
      </c>
      <c r="AA23" s="110"/>
      <c r="AB23" s="31"/>
      <c r="AC23" s="28">
        <v>0</v>
      </c>
      <c r="AD23" s="103">
        <v>0</v>
      </c>
      <c r="AE23" s="31">
        <v>0</v>
      </c>
      <c r="AF23" s="31">
        <v>0</v>
      </c>
      <c r="AG23" s="28"/>
      <c r="AH23" s="28">
        <v>0</v>
      </c>
      <c r="AI23" s="28">
        <v>0</v>
      </c>
      <c r="AJ23" s="176">
        <v>0</v>
      </c>
      <c r="AK23" s="28" t="s">
        <v>219</v>
      </c>
    </row>
    <row r="24" spans="1:37" ht="12.75" hidden="1">
      <c r="A24" s="28">
        <v>14</v>
      </c>
      <c r="B24" s="94" t="s">
        <v>0</v>
      </c>
      <c r="C24" s="183" t="s">
        <v>0</v>
      </c>
      <c r="D24" s="28" t="s">
        <v>0</v>
      </c>
      <c r="E24" s="94" t="s">
        <v>0</v>
      </c>
      <c r="F24" s="94" t="s">
        <v>0</v>
      </c>
      <c r="G24" s="28">
        <v>0</v>
      </c>
      <c r="H24" s="69">
        <v>0</v>
      </c>
      <c r="I24" s="46">
        <v>0</v>
      </c>
      <c r="J24" s="28">
        <v>0</v>
      </c>
      <c r="K24" s="28">
        <v>0</v>
      </c>
      <c r="L24" s="28">
        <v>0</v>
      </c>
      <c r="M24" s="47">
        <v>0</v>
      </c>
      <c r="N24" s="35"/>
      <c r="O24" s="102"/>
      <c r="P24" s="31"/>
      <c r="Q24" s="28">
        <v>0</v>
      </c>
      <c r="R24" s="103">
        <v>0</v>
      </c>
      <c r="S24" s="28"/>
      <c r="T24" s="31"/>
      <c r="U24" s="28">
        <v>0</v>
      </c>
      <c r="V24" s="103">
        <v>0</v>
      </c>
      <c r="W24" s="110"/>
      <c r="X24" s="31"/>
      <c r="Y24" s="28">
        <v>0</v>
      </c>
      <c r="Z24" s="103">
        <v>0</v>
      </c>
      <c r="AA24" s="110"/>
      <c r="AB24" s="31"/>
      <c r="AC24" s="28">
        <v>0</v>
      </c>
      <c r="AD24" s="103">
        <v>0</v>
      </c>
      <c r="AE24" s="31">
        <v>0</v>
      </c>
      <c r="AF24" s="31">
        <v>0</v>
      </c>
      <c r="AG24" s="28"/>
      <c r="AH24" s="28">
        <v>0</v>
      </c>
      <c r="AI24" s="28">
        <v>0</v>
      </c>
      <c r="AJ24" s="176">
        <v>0</v>
      </c>
      <c r="AK24" s="28" t="s">
        <v>219</v>
      </c>
    </row>
    <row r="25" spans="1:37" ht="12.75" hidden="1">
      <c r="A25" s="28">
        <v>15</v>
      </c>
      <c r="B25" s="94" t="s">
        <v>0</v>
      </c>
      <c r="C25" s="183" t="s">
        <v>0</v>
      </c>
      <c r="D25" s="28" t="s">
        <v>0</v>
      </c>
      <c r="E25" s="94" t="s">
        <v>0</v>
      </c>
      <c r="F25" s="94" t="s">
        <v>0</v>
      </c>
      <c r="G25" s="28">
        <v>0</v>
      </c>
      <c r="H25" s="69">
        <v>0</v>
      </c>
      <c r="I25" s="46">
        <v>0</v>
      </c>
      <c r="J25" s="28">
        <v>0</v>
      </c>
      <c r="K25" s="28">
        <v>0</v>
      </c>
      <c r="L25" s="28">
        <v>0</v>
      </c>
      <c r="M25" s="47">
        <v>0</v>
      </c>
      <c r="N25" s="35"/>
      <c r="O25" s="102"/>
      <c r="P25" s="31"/>
      <c r="Q25" s="28">
        <v>0</v>
      </c>
      <c r="R25" s="103">
        <v>0</v>
      </c>
      <c r="S25" s="28"/>
      <c r="T25" s="31"/>
      <c r="U25" s="28">
        <v>0</v>
      </c>
      <c r="V25" s="103">
        <v>0</v>
      </c>
      <c r="W25" s="110"/>
      <c r="X25" s="31"/>
      <c r="Y25" s="28">
        <v>0</v>
      </c>
      <c r="Z25" s="103">
        <v>0</v>
      </c>
      <c r="AA25" s="110"/>
      <c r="AB25" s="31"/>
      <c r="AC25" s="28">
        <v>0</v>
      </c>
      <c r="AD25" s="103">
        <v>0</v>
      </c>
      <c r="AE25" s="31">
        <v>0</v>
      </c>
      <c r="AF25" s="31">
        <v>0</v>
      </c>
      <c r="AG25" s="28"/>
      <c r="AH25" s="28">
        <v>0</v>
      </c>
      <c r="AI25" s="28">
        <v>0</v>
      </c>
      <c r="AJ25" s="176">
        <v>0</v>
      </c>
      <c r="AK25" s="28" t="s">
        <v>219</v>
      </c>
    </row>
    <row r="26" spans="1:37" ht="12.75" hidden="1">
      <c r="A26" s="28">
        <v>16</v>
      </c>
      <c r="B26" s="94" t="s">
        <v>0</v>
      </c>
      <c r="C26" s="183" t="s">
        <v>0</v>
      </c>
      <c r="D26" s="28" t="s">
        <v>0</v>
      </c>
      <c r="E26" s="94" t="s">
        <v>0</v>
      </c>
      <c r="F26" s="94" t="s">
        <v>0</v>
      </c>
      <c r="G26" s="28">
        <v>0</v>
      </c>
      <c r="H26" s="69">
        <v>0</v>
      </c>
      <c r="I26" s="46">
        <v>0</v>
      </c>
      <c r="J26" s="28">
        <v>0</v>
      </c>
      <c r="K26" s="28">
        <v>0</v>
      </c>
      <c r="L26" s="28">
        <v>0</v>
      </c>
      <c r="M26" s="47">
        <v>0</v>
      </c>
      <c r="N26" s="35"/>
      <c r="O26" s="102"/>
      <c r="P26" s="31"/>
      <c r="Q26" s="28">
        <v>0</v>
      </c>
      <c r="R26" s="103">
        <v>0</v>
      </c>
      <c r="S26" s="28"/>
      <c r="T26" s="31"/>
      <c r="U26" s="28">
        <v>0</v>
      </c>
      <c r="V26" s="103">
        <v>0</v>
      </c>
      <c r="W26" s="110"/>
      <c r="X26" s="31"/>
      <c r="Y26" s="28">
        <v>0</v>
      </c>
      <c r="Z26" s="103">
        <v>0</v>
      </c>
      <c r="AA26" s="110"/>
      <c r="AB26" s="31"/>
      <c r="AC26" s="28">
        <v>0</v>
      </c>
      <c r="AD26" s="103">
        <v>0</v>
      </c>
      <c r="AE26" s="31">
        <v>0</v>
      </c>
      <c r="AF26" s="31">
        <v>0</v>
      </c>
      <c r="AG26" s="28"/>
      <c r="AH26" s="28">
        <v>0</v>
      </c>
      <c r="AI26" s="28">
        <v>0</v>
      </c>
      <c r="AJ26" s="176">
        <v>0</v>
      </c>
      <c r="AK26" s="28" t="s">
        <v>219</v>
      </c>
    </row>
    <row r="27" spans="1:37" ht="12.75" hidden="1">
      <c r="A27" s="28">
        <v>17</v>
      </c>
      <c r="B27" s="94" t="s">
        <v>0</v>
      </c>
      <c r="C27" s="183" t="s">
        <v>0</v>
      </c>
      <c r="D27" s="28" t="s">
        <v>0</v>
      </c>
      <c r="E27" s="94" t="s">
        <v>0</v>
      </c>
      <c r="F27" s="94" t="s">
        <v>0</v>
      </c>
      <c r="G27" s="28">
        <v>0</v>
      </c>
      <c r="H27" s="69">
        <v>0</v>
      </c>
      <c r="I27" s="46">
        <v>0</v>
      </c>
      <c r="J27" s="28">
        <v>0</v>
      </c>
      <c r="K27" s="28">
        <v>0</v>
      </c>
      <c r="L27" s="28">
        <v>0</v>
      </c>
      <c r="M27" s="47">
        <v>0</v>
      </c>
      <c r="N27" s="35"/>
      <c r="O27" s="102"/>
      <c r="P27" s="31"/>
      <c r="Q27" s="28">
        <v>0</v>
      </c>
      <c r="R27" s="103">
        <v>0</v>
      </c>
      <c r="S27" s="28"/>
      <c r="T27" s="31"/>
      <c r="U27" s="28">
        <v>0</v>
      </c>
      <c r="V27" s="103">
        <v>0</v>
      </c>
      <c r="W27" s="110"/>
      <c r="X27" s="31"/>
      <c r="Y27" s="28">
        <v>0</v>
      </c>
      <c r="Z27" s="103">
        <v>0</v>
      </c>
      <c r="AA27" s="110"/>
      <c r="AB27" s="31"/>
      <c r="AC27" s="28">
        <v>0</v>
      </c>
      <c r="AD27" s="103">
        <v>0</v>
      </c>
      <c r="AE27" s="31">
        <v>0</v>
      </c>
      <c r="AF27" s="31">
        <v>0</v>
      </c>
      <c r="AG27" s="28"/>
      <c r="AH27" s="28">
        <v>0</v>
      </c>
      <c r="AI27" s="28">
        <v>0</v>
      </c>
      <c r="AJ27" s="176">
        <v>0</v>
      </c>
      <c r="AK27" s="28" t="s">
        <v>219</v>
      </c>
    </row>
    <row r="28" spans="1:37" ht="12.75" hidden="1">
      <c r="A28" s="28">
        <v>18</v>
      </c>
      <c r="B28" s="94" t="s">
        <v>0</v>
      </c>
      <c r="C28" s="183" t="s">
        <v>0</v>
      </c>
      <c r="D28" s="28" t="s">
        <v>0</v>
      </c>
      <c r="E28" s="94" t="s">
        <v>0</v>
      </c>
      <c r="F28" s="94" t="s">
        <v>0</v>
      </c>
      <c r="G28" s="28">
        <v>0</v>
      </c>
      <c r="H28" s="69">
        <v>0</v>
      </c>
      <c r="I28" s="46">
        <v>0</v>
      </c>
      <c r="J28" s="28">
        <v>0</v>
      </c>
      <c r="K28" s="28">
        <v>0</v>
      </c>
      <c r="L28" s="28">
        <v>0</v>
      </c>
      <c r="M28" s="47">
        <v>0</v>
      </c>
      <c r="N28" s="35"/>
      <c r="O28" s="102"/>
      <c r="P28" s="31"/>
      <c r="Q28" s="28">
        <v>0</v>
      </c>
      <c r="R28" s="103">
        <v>0</v>
      </c>
      <c r="S28" s="28"/>
      <c r="T28" s="31"/>
      <c r="U28" s="28">
        <v>0</v>
      </c>
      <c r="V28" s="103">
        <v>0</v>
      </c>
      <c r="W28" s="110"/>
      <c r="X28" s="31"/>
      <c r="Y28" s="28">
        <v>0</v>
      </c>
      <c r="Z28" s="103">
        <v>0</v>
      </c>
      <c r="AA28" s="110"/>
      <c r="AB28" s="31"/>
      <c r="AC28" s="28">
        <v>0</v>
      </c>
      <c r="AD28" s="103">
        <v>0</v>
      </c>
      <c r="AE28" s="31">
        <v>0</v>
      </c>
      <c r="AF28" s="31">
        <v>0</v>
      </c>
      <c r="AG28" s="28"/>
      <c r="AH28" s="28">
        <v>0</v>
      </c>
      <c r="AI28" s="28">
        <v>0</v>
      </c>
      <c r="AJ28" s="176">
        <v>0</v>
      </c>
      <c r="AK28" s="28" t="s">
        <v>219</v>
      </c>
    </row>
    <row r="29" spans="1:37" ht="12.75" hidden="1">
      <c r="A29" s="28">
        <v>19</v>
      </c>
      <c r="B29" s="94" t="s">
        <v>0</v>
      </c>
      <c r="C29" s="183" t="s">
        <v>0</v>
      </c>
      <c r="D29" s="28" t="s">
        <v>0</v>
      </c>
      <c r="E29" s="94" t="s">
        <v>0</v>
      </c>
      <c r="F29" s="94" t="s">
        <v>0</v>
      </c>
      <c r="G29" s="28">
        <v>0</v>
      </c>
      <c r="H29" s="69">
        <v>0</v>
      </c>
      <c r="I29" s="46">
        <v>0</v>
      </c>
      <c r="J29" s="28">
        <v>0</v>
      </c>
      <c r="K29" s="28">
        <v>0</v>
      </c>
      <c r="L29" s="28">
        <v>0</v>
      </c>
      <c r="M29" s="47">
        <v>0</v>
      </c>
      <c r="N29" s="35"/>
      <c r="O29" s="102"/>
      <c r="P29" s="31"/>
      <c r="Q29" s="28">
        <v>0</v>
      </c>
      <c r="R29" s="103">
        <v>0</v>
      </c>
      <c r="S29" s="28"/>
      <c r="T29" s="31"/>
      <c r="U29" s="28">
        <v>0</v>
      </c>
      <c r="V29" s="103">
        <v>0</v>
      </c>
      <c r="W29" s="110"/>
      <c r="X29" s="31"/>
      <c r="Y29" s="28">
        <v>0</v>
      </c>
      <c r="Z29" s="103">
        <v>0</v>
      </c>
      <c r="AA29" s="110"/>
      <c r="AB29" s="31"/>
      <c r="AC29" s="28">
        <v>0</v>
      </c>
      <c r="AD29" s="103">
        <v>0</v>
      </c>
      <c r="AE29" s="31">
        <v>0</v>
      </c>
      <c r="AF29" s="31">
        <v>0</v>
      </c>
      <c r="AG29" s="28"/>
      <c r="AH29" s="28">
        <v>0</v>
      </c>
      <c r="AI29" s="28">
        <v>0</v>
      </c>
      <c r="AJ29" s="176">
        <v>0</v>
      </c>
      <c r="AK29" s="28" t="s">
        <v>219</v>
      </c>
    </row>
    <row r="30" spans="1:37" ht="12.75" hidden="1">
      <c r="A30" s="28">
        <v>20</v>
      </c>
      <c r="B30" s="94" t="s">
        <v>0</v>
      </c>
      <c r="C30" s="183" t="s">
        <v>0</v>
      </c>
      <c r="D30" s="28" t="s">
        <v>0</v>
      </c>
      <c r="E30" s="94" t="s">
        <v>0</v>
      </c>
      <c r="F30" s="94" t="s">
        <v>0</v>
      </c>
      <c r="G30" s="28">
        <v>0</v>
      </c>
      <c r="H30" s="69">
        <v>0</v>
      </c>
      <c r="I30" s="46">
        <v>0</v>
      </c>
      <c r="J30" s="28">
        <v>0</v>
      </c>
      <c r="K30" s="28">
        <v>0</v>
      </c>
      <c r="L30" s="28">
        <v>0</v>
      </c>
      <c r="M30" s="47">
        <v>0</v>
      </c>
      <c r="N30" s="35"/>
      <c r="O30" s="102"/>
      <c r="P30" s="31"/>
      <c r="Q30" s="28">
        <v>0</v>
      </c>
      <c r="R30" s="103">
        <v>0</v>
      </c>
      <c r="S30" s="28"/>
      <c r="T30" s="31"/>
      <c r="U30" s="28">
        <v>0</v>
      </c>
      <c r="V30" s="103">
        <v>0</v>
      </c>
      <c r="W30" s="110"/>
      <c r="X30" s="31"/>
      <c r="Y30" s="28">
        <v>0</v>
      </c>
      <c r="Z30" s="103">
        <v>0</v>
      </c>
      <c r="AA30" s="110"/>
      <c r="AB30" s="31"/>
      <c r="AC30" s="28">
        <v>0</v>
      </c>
      <c r="AD30" s="103">
        <v>0</v>
      </c>
      <c r="AE30" s="31">
        <v>0</v>
      </c>
      <c r="AF30" s="31">
        <v>0</v>
      </c>
      <c r="AG30" s="28"/>
      <c r="AH30" s="28">
        <v>0</v>
      </c>
      <c r="AI30" s="28">
        <v>0</v>
      </c>
      <c r="AJ30" s="176">
        <v>0</v>
      </c>
      <c r="AK30" s="28" t="s">
        <v>219</v>
      </c>
    </row>
    <row r="31" spans="1:37" ht="12.75" hidden="1">
      <c r="A31" s="28">
        <v>21</v>
      </c>
      <c r="B31" s="94" t="s">
        <v>0</v>
      </c>
      <c r="C31" s="183" t="s">
        <v>0</v>
      </c>
      <c r="D31" s="28" t="s">
        <v>0</v>
      </c>
      <c r="E31" s="94" t="s">
        <v>0</v>
      </c>
      <c r="F31" s="94" t="s">
        <v>0</v>
      </c>
      <c r="G31" s="28">
        <v>0</v>
      </c>
      <c r="H31" s="69">
        <v>0</v>
      </c>
      <c r="I31" s="46">
        <v>0</v>
      </c>
      <c r="J31" s="28">
        <v>0</v>
      </c>
      <c r="K31" s="28">
        <v>0</v>
      </c>
      <c r="L31" s="28">
        <v>0</v>
      </c>
      <c r="M31" s="47">
        <v>0</v>
      </c>
      <c r="N31" s="35"/>
      <c r="O31" s="102"/>
      <c r="P31" s="31"/>
      <c r="Q31" s="28">
        <v>0</v>
      </c>
      <c r="R31" s="103">
        <v>0</v>
      </c>
      <c r="S31" s="28"/>
      <c r="T31" s="31"/>
      <c r="U31" s="28">
        <v>0</v>
      </c>
      <c r="V31" s="103">
        <v>0</v>
      </c>
      <c r="W31" s="110"/>
      <c r="X31" s="31"/>
      <c r="Y31" s="28">
        <v>0</v>
      </c>
      <c r="Z31" s="103">
        <v>0</v>
      </c>
      <c r="AA31" s="110"/>
      <c r="AB31" s="31"/>
      <c r="AC31" s="28">
        <v>0</v>
      </c>
      <c r="AD31" s="103">
        <v>0</v>
      </c>
      <c r="AE31" s="31">
        <v>0</v>
      </c>
      <c r="AF31" s="31">
        <v>0</v>
      </c>
      <c r="AG31" s="28"/>
      <c r="AH31" s="28">
        <v>0</v>
      </c>
      <c r="AI31" s="28">
        <v>0</v>
      </c>
      <c r="AJ31" s="176">
        <v>0</v>
      </c>
      <c r="AK31" s="28" t="s">
        <v>219</v>
      </c>
    </row>
    <row r="32" spans="1:37" ht="12.75" hidden="1">
      <c r="A32" s="28">
        <v>22</v>
      </c>
      <c r="B32" s="94" t="s">
        <v>0</v>
      </c>
      <c r="C32" s="183" t="s">
        <v>0</v>
      </c>
      <c r="D32" s="28" t="s">
        <v>0</v>
      </c>
      <c r="E32" s="94" t="s">
        <v>0</v>
      </c>
      <c r="F32" s="94" t="s">
        <v>0</v>
      </c>
      <c r="G32" s="28">
        <v>0</v>
      </c>
      <c r="H32" s="69">
        <v>0</v>
      </c>
      <c r="I32" s="46">
        <v>0</v>
      </c>
      <c r="J32" s="28">
        <v>0</v>
      </c>
      <c r="K32" s="28">
        <v>0</v>
      </c>
      <c r="L32" s="28">
        <v>0</v>
      </c>
      <c r="M32" s="47">
        <v>0</v>
      </c>
      <c r="N32" s="35"/>
      <c r="O32" s="102"/>
      <c r="P32" s="31"/>
      <c r="Q32" s="28">
        <v>0</v>
      </c>
      <c r="R32" s="103">
        <v>0</v>
      </c>
      <c r="S32" s="28"/>
      <c r="T32" s="31"/>
      <c r="U32" s="28">
        <v>0</v>
      </c>
      <c r="V32" s="103">
        <v>0</v>
      </c>
      <c r="W32" s="110"/>
      <c r="X32" s="31"/>
      <c r="Y32" s="28">
        <v>0</v>
      </c>
      <c r="Z32" s="103">
        <v>0</v>
      </c>
      <c r="AA32" s="110"/>
      <c r="AB32" s="31"/>
      <c r="AC32" s="28">
        <v>0</v>
      </c>
      <c r="AD32" s="103">
        <v>0</v>
      </c>
      <c r="AE32" s="31">
        <v>0</v>
      </c>
      <c r="AF32" s="31">
        <v>0</v>
      </c>
      <c r="AG32" s="28"/>
      <c r="AH32" s="28">
        <v>0</v>
      </c>
      <c r="AI32" s="28">
        <v>0</v>
      </c>
      <c r="AJ32" s="176">
        <v>0</v>
      </c>
      <c r="AK32" s="28" t="s">
        <v>219</v>
      </c>
    </row>
    <row r="33" ht="12.75" hidden="1"/>
    <row r="34" spans="2:20" ht="12.75" hidden="1">
      <c r="B34" t="s">
        <v>35</v>
      </c>
      <c r="H34" t="s">
        <v>36</v>
      </c>
      <c r="T34" t="s">
        <v>37</v>
      </c>
    </row>
    <row r="35" ht="12.75" hidden="1"/>
  </sheetData>
  <sheetProtection password="CC59" sheet="1" objects="1" scenarios="1" selectLockedCells="1" selectUnlockedCells="1"/>
  <mergeCells count="15">
    <mergeCell ref="A7:A10"/>
    <mergeCell ref="B7:B10"/>
    <mergeCell ref="D7:D10"/>
    <mergeCell ref="E7:E10"/>
    <mergeCell ref="F7:F10"/>
    <mergeCell ref="C7:C10"/>
    <mergeCell ref="AG7:AG10"/>
    <mergeCell ref="AH7:AH10"/>
    <mergeCell ref="AI7:AI10"/>
    <mergeCell ref="I7:M7"/>
    <mergeCell ref="I8:I10"/>
    <mergeCell ref="J8:J10"/>
    <mergeCell ref="K8:K10"/>
    <mergeCell ref="L8:L10"/>
    <mergeCell ref="M8:M10"/>
  </mergeCells>
  <printOptions/>
  <pageMargins left="0.3937007874015748" right="0.3937007874015748" top="0.3937007874015748" bottom="0.7874015748031497" header="0.5118110236220472" footer="0.5118110236220472"/>
  <pageSetup horizontalDpi="120" verticalDpi="120" orientation="landscape" paperSize="9" r:id="rId2"/>
  <headerFooter alignWithMargins="0">
    <oddHeader>&amp;C&amp;A</oddHeader>
    <oddFooter>&amp;CСтр.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48"/>
  <sheetViews>
    <sheetView showGridLines="0" showZeros="0" zoomScale="90" zoomScaleNormal="90" zoomScalePageLayoutView="0" workbookViewId="0" topLeftCell="A1">
      <selection activeCell="B61" sqref="B61"/>
    </sheetView>
  </sheetViews>
  <sheetFormatPr defaultColWidth="9.00390625" defaultRowHeight="12.75"/>
  <cols>
    <col min="1" max="1" width="3.875" style="0" customWidth="1"/>
    <col min="2" max="2" width="21.375" style="0" customWidth="1"/>
    <col min="3" max="3" width="26.75390625" style="0" customWidth="1"/>
    <col min="4" max="4" width="14.25390625" style="0" customWidth="1"/>
    <col min="5" max="5" width="5.875" style="0" customWidth="1"/>
    <col min="6" max="6" width="4.875" style="0" customWidth="1"/>
    <col min="7" max="15" width="5.875" style="0" customWidth="1"/>
    <col min="16" max="16" width="7.875" style="0" customWidth="1"/>
    <col min="17" max="19" width="5.875" style="0" customWidth="1"/>
    <col min="20" max="20" width="7.25390625" style="0" customWidth="1"/>
    <col min="21" max="21" width="7.125" style="0" customWidth="1"/>
  </cols>
  <sheetData>
    <row r="1" spans="2:11" ht="40.5" customHeight="1">
      <c r="B1" s="1" t="s">
        <v>8</v>
      </c>
      <c r="K1" s="200" t="s">
        <v>9</v>
      </c>
    </row>
    <row r="2" spans="1:14" ht="15.75">
      <c r="A2" t="s">
        <v>10</v>
      </c>
      <c r="K2" s="15" t="s">
        <v>98</v>
      </c>
      <c r="N2" s="71" t="s">
        <v>182</v>
      </c>
    </row>
    <row r="3" ht="12.75">
      <c r="B3" s="198">
        <v>43240</v>
      </c>
    </row>
    <row r="4" spans="6:11" ht="15.75">
      <c r="F4" s="2"/>
      <c r="K4" s="200" t="s">
        <v>12</v>
      </c>
    </row>
    <row r="5" spans="9:11" ht="15.75">
      <c r="I5" s="4"/>
      <c r="K5" s="199" t="s">
        <v>13</v>
      </c>
    </row>
    <row r="6" ht="15.75">
      <c r="I6" s="4"/>
    </row>
    <row r="7" spans="10:12" ht="15.75">
      <c r="J7" s="71"/>
      <c r="L7" s="5"/>
    </row>
    <row r="8" spans="1:21" ht="13.5" thickBot="1">
      <c r="A8" s="19"/>
      <c r="B8" s="197">
        <v>43239</v>
      </c>
      <c r="C8" s="202"/>
      <c r="D8" s="202"/>
      <c r="E8" s="19"/>
      <c r="F8" s="202" t="s">
        <v>14</v>
      </c>
      <c r="G8" s="19" t="s">
        <v>178</v>
      </c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</row>
    <row r="9" spans="1:21" s="15" customFormat="1" ht="13.5" thickTop="1">
      <c r="A9" s="21" t="s">
        <v>100</v>
      </c>
      <c r="B9" s="321" t="s">
        <v>101</v>
      </c>
      <c r="C9" s="321" t="s">
        <v>6</v>
      </c>
      <c r="D9" s="321" t="s">
        <v>2</v>
      </c>
      <c r="E9" s="21" t="s">
        <v>102</v>
      </c>
      <c r="F9" s="21" t="s">
        <v>104</v>
      </c>
      <c r="G9" s="329" t="s">
        <v>163</v>
      </c>
      <c r="H9" s="330"/>
      <c r="I9" s="331"/>
      <c r="J9" s="329" t="s">
        <v>164</v>
      </c>
      <c r="K9" s="330"/>
      <c r="L9" s="331"/>
      <c r="M9" s="329" t="s">
        <v>165</v>
      </c>
      <c r="N9" s="330"/>
      <c r="O9" s="331"/>
      <c r="P9" s="332" t="s">
        <v>167</v>
      </c>
      <c r="Q9" s="321" t="s">
        <v>32</v>
      </c>
      <c r="R9" s="321" t="s">
        <v>160</v>
      </c>
      <c r="S9" s="327" t="s">
        <v>168</v>
      </c>
      <c r="T9" s="21" t="s">
        <v>55</v>
      </c>
      <c r="U9" s="109" t="s">
        <v>110</v>
      </c>
    </row>
    <row r="10" spans="1:21" s="15" customFormat="1" ht="13.5" thickBot="1">
      <c r="A10" s="23" t="s">
        <v>21</v>
      </c>
      <c r="B10" s="323"/>
      <c r="C10" s="323"/>
      <c r="D10" s="323"/>
      <c r="E10" s="23" t="s">
        <v>7</v>
      </c>
      <c r="F10" s="23" t="s">
        <v>21</v>
      </c>
      <c r="G10" s="82" t="s">
        <v>166</v>
      </c>
      <c r="H10" s="215" t="s">
        <v>166</v>
      </c>
      <c r="I10" s="83" t="s">
        <v>109</v>
      </c>
      <c r="J10" s="82" t="s">
        <v>166</v>
      </c>
      <c r="K10" s="215" t="s">
        <v>166</v>
      </c>
      <c r="L10" s="83" t="s">
        <v>109</v>
      </c>
      <c r="M10" s="82" t="s">
        <v>166</v>
      </c>
      <c r="N10" s="215" t="s">
        <v>166</v>
      </c>
      <c r="O10" s="83" t="s">
        <v>109</v>
      </c>
      <c r="P10" s="333"/>
      <c r="Q10" s="323"/>
      <c r="R10" s="323"/>
      <c r="S10" s="328"/>
      <c r="T10" s="23" t="s">
        <v>116</v>
      </c>
      <c r="U10" s="75" t="s">
        <v>117</v>
      </c>
    </row>
    <row r="11" spans="1:21" s="15" customFormat="1" ht="13.5" thickTop="1">
      <c r="A11" s="28">
        <v>3</v>
      </c>
      <c r="B11" s="94" t="s">
        <v>195</v>
      </c>
      <c r="C11" s="94" t="s">
        <v>196</v>
      </c>
      <c r="D11" s="94" t="s">
        <v>197</v>
      </c>
      <c r="E11" s="28" t="s">
        <v>217</v>
      </c>
      <c r="F11" s="28">
        <v>5</v>
      </c>
      <c r="G11" s="46">
        <v>29.2</v>
      </c>
      <c r="H11" s="28">
        <v>27.22</v>
      </c>
      <c r="I11" s="216">
        <v>27.22</v>
      </c>
      <c r="J11" s="28">
        <v>25.62</v>
      </c>
      <c r="K11" s="28">
        <v>26.36</v>
      </c>
      <c r="L11" s="217">
        <v>25.62</v>
      </c>
      <c r="M11" s="46">
        <v>26.87</v>
      </c>
      <c r="N11" s="28">
        <v>27.44</v>
      </c>
      <c r="O11" s="216">
        <v>26.87</v>
      </c>
      <c r="P11" s="28">
        <v>25.62</v>
      </c>
      <c r="Q11" s="28">
        <v>1</v>
      </c>
      <c r="R11" s="28" t="s">
        <v>214</v>
      </c>
      <c r="S11" s="28">
        <v>25.62</v>
      </c>
      <c r="T11" s="28">
        <v>200</v>
      </c>
      <c r="U11" s="28" t="s">
        <v>219</v>
      </c>
    </row>
    <row r="12" spans="1:21" s="15" customFormat="1" ht="12.75">
      <c r="A12" s="28">
        <v>5</v>
      </c>
      <c r="B12" s="94" t="s">
        <v>189</v>
      </c>
      <c r="C12" s="94" t="s">
        <v>185</v>
      </c>
      <c r="D12" s="94" t="s">
        <v>188</v>
      </c>
      <c r="E12" s="28" t="s">
        <v>217</v>
      </c>
      <c r="F12" s="28">
        <v>2</v>
      </c>
      <c r="G12" s="46"/>
      <c r="H12" s="28"/>
      <c r="I12" s="216">
        <v>0</v>
      </c>
      <c r="J12" s="28">
        <v>28.62</v>
      </c>
      <c r="K12" s="28"/>
      <c r="L12" s="217">
        <v>28.62</v>
      </c>
      <c r="M12" s="46">
        <v>56.59</v>
      </c>
      <c r="N12" s="28"/>
      <c r="O12" s="216">
        <v>56.59</v>
      </c>
      <c r="P12" s="28">
        <v>28.62</v>
      </c>
      <c r="Q12" s="28">
        <v>2</v>
      </c>
      <c r="R12" s="28" t="s">
        <v>214</v>
      </c>
      <c r="S12" s="28">
        <v>28.62</v>
      </c>
      <c r="T12" s="28">
        <v>179.0356394129979</v>
      </c>
      <c r="U12" s="28" t="s">
        <v>219</v>
      </c>
    </row>
    <row r="13" spans="1:21" s="15" customFormat="1" ht="12.75">
      <c r="A13" s="28">
        <v>2</v>
      </c>
      <c r="B13" s="94" t="s">
        <v>200</v>
      </c>
      <c r="C13" s="94" t="s">
        <v>192</v>
      </c>
      <c r="D13" s="94" t="s">
        <v>193</v>
      </c>
      <c r="E13" s="28" t="s">
        <v>217</v>
      </c>
      <c r="F13" s="28">
        <v>4</v>
      </c>
      <c r="G13" s="46">
        <v>53.93</v>
      </c>
      <c r="H13" s="28">
        <v>54.69</v>
      </c>
      <c r="I13" s="216">
        <v>53.93</v>
      </c>
      <c r="J13" s="28">
        <v>0</v>
      </c>
      <c r="K13" s="28"/>
      <c r="L13" s="217">
        <v>0</v>
      </c>
      <c r="M13" s="46">
        <v>34.7</v>
      </c>
      <c r="N13" s="28">
        <v>35.48</v>
      </c>
      <c r="O13" s="216">
        <v>34.7</v>
      </c>
      <c r="P13" s="28">
        <v>34.7</v>
      </c>
      <c r="Q13" s="28">
        <v>3</v>
      </c>
      <c r="R13" s="28" t="s">
        <v>215</v>
      </c>
      <c r="S13" s="302">
        <v>10000</v>
      </c>
      <c r="T13" s="28"/>
      <c r="U13" s="28" t="s">
        <v>219</v>
      </c>
    </row>
    <row r="14" spans="1:21" s="15" customFormat="1" ht="12.75">
      <c r="A14" s="28">
        <v>6</v>
      </c>
      <c r="B14" s="94" t="s">
        <v>203</v>
      </c>
      <c r="C14" s="94" t="s">
        <v>192</v>
      </c>
      <c r="D14" s="94">
        <v>0</v>
      </c>
      <c r="E14" s="28" t="s">
        <v>217</v>
      </c>
      <c r="F14" s="28"/>
      <c r="G14" s="46"/>
      <c r="H14" s="28"/>
      <c r="I14" s="216">
        <v>0</v>
      </c>
      <c r="J14" s="28">
        <v>0</v>
      </c>
      <c r="K14" s="28"/>
      <c r="L14" s="217">
        <v>0</v>
      </c>
      <c r="M14" s="46" t="s">
        <v>204</v>
      </c>
      <c r="N14" s="28">
        <v>47.4</v>
      </c>
      <c r="O14" s="216">
        <v>47.4</v>
      </c>
      <c r="P14" s="28">
        <v>47.4</v>
      </c>
      <c r="Q14" s="28">
        <v>4</v>
      </c>
      <c r="R14" s="28" t="s">
        <v>214</v>
      </c>
      <c r="S14" s="28">
        <v>47.4</v>
      </c>
      <c r="T14" s="28">
        <v>108</v>
      </c>
      <c r="U14" s="28" t="s">
        <v>219</v>
      </c>
    </row>
    <row r="15" spans="1:21" s="15" customFormat="1" ht="12.75">
      <c r="A15" s="28">
        <v>1</v>
      </c>
      <c r="B15" s="94" t="s">
        <v>199</v>
      </c>
      <c r="C15" s="94" t="s">
        <v>185</v>
      </c>
      <c r="D15" s="94" t="s">
        <v>188</v>
      </c>
      <c r="E15" s="28" t="s">
        <v>217</v>
      </c>
      <c r="F15" s="28">
        <v>1</v>
      </c>
      <c r="G15" s="46">
        <v>53.37</v>
      </c>
      <c r="H15" s="28"/>
      <c r="I15" s="216">
        <v>53.37</v>
      </c>
      <c r="J15" s="28"/>
      <c r="K15" s="28"/>
      <c r="L15" s="217">
        <v>0</v>
      </c>
      <c r="M15" s="46"/>
      <c r="N15" s="28"/>
      <c r="O15" s="216">
        <v>0</v>
      </c>
      <c r="P15" s="28">
        <v>53.37</v>
      </c>
      <c r="Q15" s="28">
        <v>5</v>
      </c>
      <c r="R15" s="28" t="s">
        <v>215</v>
      </c>
      <c r="S15" s="302">
        <v>10000</v>
      </c>
      <c r="T15" s="28"/>
      <c r="U15" s="28" t="s">
        <v>219</v>
      </c>
    </row>
    <row r="16" spans="1:21" s="15" customFormat="1" ht="12.75">
      <c r="A16" s="28">
        <v>4</v>
      </c>
      <c r="B16" s="94" t="s">
        <v>202</v>
      </c>
      <c r="C16" s="94" t="s">
        <v>192</v>
      </c>
      <c r="D16" s="94" t="s">
        <v>193</v>
      </c>
      <c r="E16" s="28" t="s">
        <v>217</v>
      </c>
      <c r="F16" s="28">
        <v>3</v>
      </c>
      <c r="G16" s="46"/>
      <c r="H16" s="28"/>
      <c r="I16" s="216">
        <v>0</v>
      </c>
      <c r="J16" s="28">
        <v>87.93</v>
      </c>
      <c r="K16" s="28"/>
      <c r="L16" s="217">
        <v>87.93</v>
      </c>
      <c r="M16" s="46">
        <v>77.41</v>
      </c>
      <c r="N16" s="28">
        <v>78.64</v>
      </c>
      <c r="O16" s="216">
        <v>77.41</v>
      </c>
      <c r="P16" s="28">
        <v>77.41</v>
      </c>
      <c r="Q16" s="28">
        <v>6</v>
      </c>
      <c r="R16" s="28" t="s">
        <v>223</v>
      </c>
      <c r="S16" s="28"/>
      <c r="T16" s="28"/>
      <c r="U16" s="28" t="s">
        <v>219</v>
      </c>
    </row>
    <row r="17" spans="1:21" s="15" customFormat="1" ht="12.75" hidden="1">
      <c r="A17" s="28">
        <v>7</v>
      </c>
      <c r="B17" s="94" t="s">
        <v>0</v>
      </c>
      <c r="C17" s="94" t="s">
        <v>0</v>
      </c>
      <c r="D17" s="94" t="s">
        <v>0</v>
      </c>
      <c r="E17" s="28" t="s">
        <v>0</v>
      </c>
      <c r="F17" s="28"/>
      <c r="G17" s="46"/>
      <c r="H17" s="28"/>
      <c r="I17" s="216">
        <v>0</v>
      </c>
      <c r="J17" s="28">
        <v>0</v>
      </c>
      <c r="K17" s="28"/>
      <c r="L17" s="217">
        <v>0</v>
      </c>
      <c r="M17" s="46">
        <v>0</v>
      </c>
      <c r="N17" s="28"/>
      <c r="O17" s="216">
        <v>0</v>
      </c>
      <c r="P17" s="28" t="s">
        <v>0</v>
      </c>
      <c r="Q17" s="28"/>
      <c r="R17" s="28">
        <v>0</v>
      </c>
      <c r="S17" s="28" t="s">
        <v>0</v>
      </c>
      <c r="T17" s="28">
        <v>0</v>
      </c>
      <c r="U17" s="28" t="s">
        <v>219</v>
      </c>
    </row>
    <row r="18" spans="1:21" s="15" customFormat="1" ht="12.75" hidden="1">
      <c r="A18" s="28">
        <v>8</v>
      </c>
      <c r="B18" s="94" t="s">
        <v>0</v>
      </c>
      <c r="C18" s="94" t="s">
        <v>0</v>
      </c>
      <c r="D18" s="94" t="s">
        <v>0</v>
      </c>
      <c r="E18" s="28" t="s">
        <v>0</v>
      </c>
      <c r="F18" s="28"/>
      <c r="G18" s="46"/>
      <c r="H18" s="28"/>
      <c r="I18" s="216">
        <v>0</v>
      </c>
      <c r="J18" s="28">
        <v>0</v>
      </c>
      <c r="K18" s="28"/>
      <c r="L18" s="217">
        <v>0</v>
      </c>
      <c r="M18" s="46">
        <v>0</v>
      </c>
      <c r="N18" s="28"/>
      <c r="O18" s="216">
        <v>0</v>
      </c>
      <c r="P18" s="28" t="s">
        <v>0</v>
      </c>
      <c r="Q18" s="28"/>
      <c r="R18" s="28">
        <v>0</v>
      </c>
      <c r="S18" s="28" t="s">
        <v>0</v>
      </c>
      <c r="T18" s="28">
        <v>0</v>
      </c>
      <c r="U18" s="28" t="s">
        <v>219</v>
      </c>
    </row>
    <row r="19" spans="1:21" s="15" customFormat="1" ht="12.75" hidden="1">
      <c r="A19" s="28">
        <v>9</v>
      </c>
      <c r="B19" s="94" t="s">
        <v>0</v>
      </c>
      <c r="C19" s="94" t="s">
        <v>0</v>
      </c>
      <c r="D19" s="94" t="s">
        <v>0</v>
      </c>
      <c r="E19" s="28" t="s">
        <v>0</v>
      </c>
      <c r="F19" s="28"/>
      <c r="G19" s="46"/>
      <c r="H19" s="28"/>
      <c r="I19" s="216">
        <v>0</v>
      </c>
      <c r="J19" s="28">
        <v>0</v>
      </c>
      <c r="K19" s="28"/>
      <c r="L19" s="217">
        <v>0</v>
      </c>
      <c r="M19" s="46">
        <v>0</v>
      </c>
      <c r="N19" s="28"/>
      <c r="O19" s="216">
        <v>0</v>
      </c>
      <c r="P19" s="28" t="s">
        <v>0</v>
      </c>
      <c r="Q19" s="28"/>
      <c r="R19" s="28">
        <v>0</v>
      </c>
      <c r="S19" s="28" t="s">
        <v>0</v>
      </c>
      <c r="T19" s="28">
        <v>0</v>
      </c>
      <c r="U19" s="28" t="s">
        <v>219</v>
      </c>
    </row>
    <row r="20" spans="1:21" s="15" customFormat="1" ht="12.75" hidden="1">
      <c r="A20" s="28">
        <v>10</v>
      </c>
      <c r="B20" s="94" t="s">
        <v>0</v>
      </c>
      <c r="C20" s="94" t="s">
        <v>0</v>
      </c>
      <c r="D20" s="94" t="s">
        <v>0</v>
      </c>
      <c r="E20" s="28" t="s">
        <v>0</v>
      </c>
      <c r="F20" s="28"/>
      <c r="G20" s="46"/>
      <c r="H20" s="28"/>
      <c r="I20" s="216">
        <v>0</v>
      </c>
      <c r="J20" s="28">
        <v>0</v>
      </c>
      <c r="K20" s="28"/>
      <c r="L20" s="217">
        <v>0</v>
      </c>
      <c r="M20" s="46">
        <v>0</v>
      </c>
      <c r="N20" s="28"/>
      <c r="O20" s="216">
        <v>0</v>
      </c>
      <c r="P20" s="28" t="s">
        <v>0</v>
      </c>
      <c r="Q20" s="28"/>
      <c r="R20" s="28">
        <v>0</v>
      </c>
      <c r="S20" s="28" t="s">
        <v>0</v>
      </c>
      <c r="T20" s="28">
        <v>0</v>
      </c>
      <c r="U20" s="28" t="s">
        <v>219</v>
      </c>
    </row>
    <row r="21" spans="1:21" s="15" customFormat="1" ht="12.75" hidden="1">
      <c r="A21" s="28">
        <v>11</v>
      </c>
      <c r="B21" s="94" t="s">
        <v>0</v>
      </c>
      <c r="C21" s="94" t="s">
        <v>0</v>
      </c>
      <c r="D21" s="94" t="s">
        <v>0</v>
      </c>
      <c r="E21" s="28" t="s">
        <v>0</v>
      </c>
      <c r="F21" s="28"/>
      <c r="G21" s="46"/>
      <c r="H21" s="28"/>
      <c r="I21" s="216">
        <v>0</v>
      </c>
      <c r="J21" s="28">
        <v>0</v>
      </c>
      <c r="K21" s="28"/>
      <c r="L21" s="217">
        <v>0</v>
      </c>
      <c r="M21" s="46">
        <v>0</v>
      </c>
      <c r="N21" s="28"/>
      <c r="O21" s="216">
        <v>0</v>
      </c>
      <c r="P21" s="28" t="s">
        <v>0</v>
      </c>
      <c r="Q21" s="28"/>
      <c r="R21" s="28">
        <v>0</v>
      </c>
      <c r="S21" s="28" t="s">
        <v>0</v>
      </c>
      <c r="T21" s="28">
        <v>0</v>
      </c>
      <c r="U21" s="28" t="s">
        <v>219</v>
      </c>
    </row>
    <row r="22" spans="1:21" s="15" customFormat="1" ht="12.75" hidden="1">
      <c r="A22" s="28">
        <v>12</v>
      </c>
      <c r="B22" s="94" t="s">
        <v>0</v>
      </c>
      <c r="C22" s="94" t="s">
        <v>0</v>
      </c>
      <c r="D22" s="94" t="s">
        <v>0</v>
      </c>
      <c r="E22" s="28" t="s">
        <v>0</v>
      </c>
      <c r="F22" s="28"/>
      <c r="G22" s="46">
        <v>0</v>
      </c>
      <c r="H22" s="28"/>
      <c r="I22" s="216">
        <v>0</v>
      </c>
      <c r="J22" s="28">
        <v>0</v>
      </c>
      <c r="K22" s="28"/>
      <c r="L22" s="217">
        <v>0</v>
      </c>
      <c r="M22" s="46">
        <v>0</v>
      </c>
      <c r="N22" s="28"/>
      <c r="O22" s="216">
        <v>0</v>
      </c>
      <c r="P22" s="28" t="s">
        <v>0</v>
      </c>
      <c r="Q22" s="28"/>
      <c r="R22" s="28">
        <v>0</v>
      </c>
      <c r="S22" s="28" t="s">
        <v>0</v>
      </c>
      <c r="T22" s="28">
        <v>0</v>
      </c>
      <c r="U22" s="28" t="s">
        <v>219</v>
      </c>
    </row>
    <row r="23" spans="1:21" s="15" customFormat="1" ht="12.75" hidden="1">
      <c r="A23" s="28">
        <v>13</v>
      </c>
      <c r="B23" s="94" t="s">
        <v>0</v>
      </c>
      <c r="C23" s="94" t="s">
        <v>0</v>
      </c>
      <c r="D23" s="94" t="s">
        <v>0</v>
      </c>
      <c r="E23" s="28" t="s">
        <v>0</v>
      </c>
      <c r="F23" s="28"/>
      <c r="G23" s="46">
        <v>0</v>
      </c>
      <c r="H23" s="28"/>
      <c r="I23" s="216">
        <v>0</v>
      </c>
      <c r="J23" s="28">
        <v>0</v>
      </c>
      <c r="K23" s="28"/>
      <c r="L23" s="217">
        <v>0</v>
      </c>
      <c r="M23" s="46">
        <v>0</v>
      </c>
      <c r="N23" s="28"/>
      <c r="O23" s="216">
        <v>0</v>
      </c>
      <c r="P23" s="28" t="s">
        <v>0</v>
      </c>
      <c r="Q23" s="28"/>
      <c r="R23" s="28">
        <v>0</v>
      </c>
      <c r="S23" s="28" t="s">
        <v>0</v>
      </c>
      <c r="T23" s="28">
        <v>0</v>
      </c>
      <c r="U23" s="28" t="s">
        <v>219</v>
      </c>
    </row>
    <row r="24" spans="1:21" s="15" customFormat="1" ht="12.75" hidden="1">
      <c r="A24" s="28">
        <v>14</v>
      </c>
      <c r="B24" s="94" t="s">
        <v>0</v>
      </c>
      <c r="C24" s="94" t="s">
        <v>0</v>
      </c>
      <c r="D24" s="94" t="s">
        <v>0</v>
      </c>
      <c r="E24" s="28" t="s">
        <v>0</v>
      </c>
      <c r="F24" s="28"/>
      <c r="G24" s="46">
        <v>0</v>
      </c>
      <c r="H24" s="28"/>
      <c r="I24" s="216">
        <v>0</v>
      </c>
      <c r="J24" s="28">
        <v>0</v>
      </c>
      <c r="K24" s="28"/>
      <c r="L24" s="217">
        <v>0</v>
      </c>
      <c r="M24" s="46">
        <v>0</v>
      </c>
      <c r="N24" s="28"/>
      <c r="O24" s="216">
        <v>0</v>
      </c>
      <c r="P24" s="28" t="s">
        <v>0</v>
      </c>
      <c r="Q24" s="28"/>
      <c r="R24" s="28">
        <v>0</v>
      </c>
      <c r="S24" s="28" t="s">
        <v>0</v>
      </c>
      <c r="T24" s="28">
        <v>0</v>
      </c>
      <c r="U24" s="28" t="s">
        <v>219</v>
      </c>
    </row>
    <row r="25" spans="1:21" s="15" customFormat="1" ht="12.75" hidden="1">
      <c r="A25" s="28">
        <v>15</v>
      </c>
      <c r="B25" s="94" t="s">
        <v>0</v>
      </c>
      <c r="C25" s="94" t="s">
        <v>0</v>
      </c>
      <c r="D25" s="94" t="s">
        <v>0</v>
      </c>
      <c r="E25" s="28" t="s">
        <v>0</v>
      </c>
      <c r="F25" s="28"/>
      <c r="G25" s="46">
        <v>0</v>
      </c>
      <c r="H25" s="28"/>
      <c r="I25" s="216">
        <v>0</v>
      </c>
      <c r="J25" s="28">
        <v>0</v>
      </c>
      <c r="K25" s="28"/>
      <c r="L25" s="217">
        <v>0</v>
      </c>
      <c r="M25" s="46">
        <v>0</v>
      </c>
      <c r="N25" s="28"/>
      <c r="O25" s="216">
        <v>0</v>
      </c>
      <c r="P25" s="28" t="s">
        <v>0</v>
      </c>
      <c r="Q25" s="28"/>
      <c r="R25" s="28">
        <v>0</v>
      </c>
      <c r="S25" s="28" t="s">
        <v>0</v>
      </c>
      <c r="T25" s="28">
        <v>0</v>
      </c>
      <c r="U25" s="28" t="s">
        <v>219</v>
      </c>
    </row>
    <row r="26" spans="1:21" s="15" customFormat="1" ht="12.75" hidden="1">
      <c r="A26" s="28">
        <v>16</v>
      </c>
      <c r="B26" s="94" t="s">
        <v>0</v>
      </c>
      <c r="C26" s="94" t="s">
        <v>0</v>
      </c>
      <c r="D26" s="94" t="s">
        <v>0</v>
      </c>
      <c r="E26" s="28" t="s">
        <v>0</v>
      </c>
      <c r="F26" s="28"/>
      <c r="G26" s="46">
        <v>0</v>
      </c>
      <c r="H26" s="28"/>
      <c r="I26" s="216">
        <v>0</v>
      </c>
      <c r="J26" s="28">
        <v>0</v>
      </c>
      <c r="K26" s="28"/>
      <c r="L26" s="217">
        <v>0</v>
      </c>
      <c r="M26" s="46">
        <v>0</v>
      </c>
      <c r="N26" s="28"/>
      <c r="O26" s="216">
        <v>0</v>
      </c>
      <c r="P26" s="28" t="s">
        <v>0</v>
      </c>
      <c r="Q26" s="28"/>
      <c r="R26" s="28">
        <v>0</v>
      </c>
      <c r="S26" s="28" t="s">
        <v>0</v>
      </c>
      <c r="T26" s="28">
        <v>0</v>
      </c>
      <c r="U26" s="28" t="s">
        <v>219</v>
      </c>
    </row>
    <row r="27" spans="1:21" s="15" customFormat="1" ht="12.75" hidden="1">
      <c r="A27" s="28">
        <v>17</v>
      </c>
      <c r="B27" s="94" t="s">
        <v>0</v>
      </c>
      <c r="C27" s="94" t="s">
        <v>0</v>
      </c>
      <c r="D27" s="94" t="s">
        <v>0</v>
      </c>
      <c r="E27" s="28" t="s">
        <v>0</v>
      </c>
      <c r="F27" s="28"/>
      <c r="G27" s="46">
        <v>0</v>
      </c>
      <c r="H27" s="28"/>
      <c r="I27" s="216">
        <v>0</v>
      </c>
      <c r="J27" s="28">
        <v>0</v>
      </c>
      <c r="K27" s="28"/>
      <c r="L27" s="217">
        <v>0</v>
      </c>
      <c r="M27" s="46">
        <v>0</v>
      </c>
      <c r="N27" s="28"/>
      <c r="O27" s="216">
        <v>0</v>
      </c>
      <c r="P27" s="28" t="s">
        <v>0</v>
      </c>
      <c r="Q27" s="28"/>
      <c r="R27" s="28">
        <v>0</v>
      </c>
      <c r="S27" s="28" t="s">
        <v>0</v>
      </c>
      <c r="T27" s="28">
        <v>0</v>
      </c>
      <c r="U27" s="28" t="s">
        <v>219</v>
      </c>
    </row>
    <row r="28" spans="1:21" s="15" customFormat="1" ht="12.75" hidden="1">
      <c r="A28" s="28">
        <v>18</v>
      </c>
      <c r="B28" s="94" t="s">
        <v>0</v>
      </c>
      <c r="C28" s="94" t="s">
        <v>0</v>
      </c>
      <c r="D28" s="94" t="s">
        <v>0</v>
      </c>
      <c r="E28" s="28" t="s">
        <v>0</v>
      </c>
      <c r="F28" s="28"/>
      <c r="G28" s="46">
        <v>0</v>
      </c>
      <c r="H28" s="28"/>
      <c r="I28" s="216">
        <v>0</v>
      </c>
      <c r="J28" s="28">
        <v>0</v>
      </c>
      <c r="K28" s="28"/>
      <c r="L28" s="217">
        <v>0</v>
      </c>
      <c r="M28" s="46">
        <v>0</v>
      </c>
      <c r="N28" s="28"/>
      <c r="O28" s="216">
        <v>0</v>
      </c>
      <c r="P28" s="28" t="s">
        <v>0</v>
      </c>
      <c r="Q28" s="28"/>
      <c r="R28" s="28">
        <v>0</v>
      </c>
      <c r="S28" s="28" t="s">
        <v>0</v>
      </c>
      <c r="T28" s="28">
        <v>0</v>
      </c>
      <c r="U28" s="28" t="s">
        <v>219</v>
      </c>
    </row>
    <row r="29" spans="1:21" s="15" customFormat="1" ht="12.75" hidden="1">
      <c r="A29" s="28">
        <v>19</v>
      </c>
      <c r="B29" s="94" t="s">
        <v>0</v>
      </c>
      <c r="C29" s="94" t="s">
        <v>0</v>
      </c>
      <c r="D29" s="94" t="s">
        <v>0</v>
      </c>
      <c r="E29" s="28" t="s">
        <v>0</v>
      </c>
      <c r="F29" s="28"/>
      <c r="G29" s="46">
        <v>0</v>
      </c>
      <c r="H29" s="28"/>
      <c r="I29" s="216">
        <v>0</v>
      </c>
      <c r="J29" s="28">
        <v>0</v>
      </c>
      <c r="K29" s="28"/>
      <c r="L29" s="217">
        <v>0</v>
      </c>
      <c r="M29" s="46">
        <v>0</v>
      </c>
      <c r="N29" s="28"/>
      <c r="O29" s="216">
        <v>0</v>
      </c>
      <c r="P29" s="28" t="s">
        <v>0</v>
      </c>
      <c r="Q29" s="28"/>
      <c r="R29" s="28">
        <v>0</v>
      </c>
      <c r="S29" s="28" t="s">
        <v>0</v>
      </c>
      <c r="T29" s="28">
        <v>0</v>
      </c>
      <c r="U29" s="28" t="s">
        <v>219</v>
      </c>
    </row>
    <row r="30" spans="1:21" s="15" customFormat="1" ht="12.75" hidden="1">
      <c r="A30" s="28">
        <v>20</v>
      </c>
      <c r="B30" s="94" t="s">
        <v>0</v>
      </c>
      <c r="C30" s="94" t="s">
        <v>0</v>
      </c>
      <c r="D30" s="94" t="s">
        <v>0</v>
      </c>
      <c r="E30" s="28" t="s">
        <v>0</v>
      </c>
      <c r="F30" s="28"/>
      <c r="G30" s="46">
        <v>0</v>
      </c>
      <c r="H30" s="28"/>
      <c r="I30" s="216">
        <v>0</v>
      </c>
      <c r="J30" s="28">
        <v>0</v>
      </c>
      <c r="K30" s="28"/>
      <c r="L30" s="217">
        <v>0</v>
      </c>
      <c r="M30" s="46">
        <v>0</v>
      </c>
      <c r="N30" s="28"/>
      <c r="O30" s="216">
        <v>0</v>
      </c>
      <c r="P30" s="28" t="s">
        <v>0</v>
      </c>
      <c r="Q30" s="28"/>
      <c r="R30" s="28">
        <v>0</v>
      </c>
      <c r="S30" s="28" t="s">
        <v>0</v>
      </c>
      <c r="T30" s="28">
        <v>0</v>
      </c>
      <c r="U30" s="28" t="s">
        <v>219</v>
      </c>
    </row>
    <row r="31" s="9" customFormat="1" ht="12.75" hidden="1"/>
    <row r="32" spans="1:21" s="9" customFormat="1" ht="15.75" hidden="1">
      <c r="A32"/>
      <c r="B32"/>
      <c r="C32"/>
      <c r="D32"/>
      <c r="E32"/>
      <c r="F32"/>
      <c r="G32"/>
      <c r="H32"/>
      <c r="I32"/>
      <c r="J32" s="71" t="s">
        <v>118</v>
      </c>
      <c r="K32"/>
      <c r="L32"/>
      <c r="M32"/>
      <c r="N32"/>
      <c r="O32"/>
      <c r="P32"/>
      <c r="Q32"/>
      <c r="R32"/>
      <c r="S32"/>
      <c r="T32"/>
      <c r="U32"/>
    </row>
    <row r="33" spans="1:21" s="9" customFormat="1" ht="13.5" hidden="1" thickBot="1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</row>
    <row r="34" spans="1:21" s="15" customFormat="1" ht="12.75" hidden="1">
      <c r="A34" s="74" t="s">
        <v>38</v>
      </c>
      <c r="B34" s="21" t="s">
        <v>101</v>
      </c>
      <c r="C34" s="21" t="s">
        <v>6</v>
      </c>
      <c r="D34" s="21"/>
      <c r="E34" s="21" t="s">
        <v>102</v>
      </c>
      <c r="F34" s="21" t="s">
        <v>100</v>
      </c>
      <c r="G34" s="79"/>
      <c r="H34" s="38" t="s">
        <v>105</v>
      </c>
      <c r="I34" s="81"/>
      <c r="J34" s="78"/>
      <c r="K34" s="78" t="s">
        <v>107</v>
      </c>
      <c r="L34" s="78"/>
      <c r="M34" s="79"/>
      <c r="N34" s="38" t="s">
        <v>108</v>
      </c>
      <c r="O34" s="81"/>
      <c r="P34" s="21" t="s">
        <v>109</v>
      </c>
      <c r="Q34" s="21" t="s">
        <v>32</v>
      </c>
      <c r="R34" s="21"/>
      <c r="S34" s="21"/>
      <c r="T34" s="21" t="s">
        <v>55</v>
      </c>
      <c r="U34" s="21" t="s">
        <v>110</v>
      </c>
    </row>
    <row r="35" spans="1:21" s="15" customFormat="1" ht="20.25" hidden="1" thickBot="1">
      <c r="A35" s="75" t="s">
        <v>119</v>
      </c>
      <c r="B35" s="23"/>
      <c r="C35" s="23"/>
      <c r="D35" s="23"/>
      <c r="E35" s="23" t="s">
        <v>7</v>
      </c>
      <c r="F35" s="23" t="s">
        <v>21</v>
      </c>
      <c r="G35" s="82" t="s">
        <v>112</v>
      </c>
      <c r="H35" s="76" t="s">
        <v>113</v>
      </c>
      <c r="I35" s="83" t="s">
        <v>115</v>
      </c>
      <c r="J35" s="23" t="s">
        <v>112</v>
      </c>
      <c r="K35" s="73" t="s">
        <v>113</v>
      </c>
      <c r="L35" s="23" t="s">
        <v>115</v>
      </c>
      <c r="M35" s="82" t="s">
        <v>112</v>
      </c>
      <c r="N35" s="73" t="s">
        <v>113</v>
      </c>
      <c r="O35" s="83" t="s">
        <v>115</v>
      </c>
      <c r="P35" s="23" t="s">
        <v>112</v>
      </c>
      <c r="Q35" s="23"/>
      <c r="R35" s="23"/>
      <c r="S35" s="23"/>
      <c r="T35" s="23" t="s">
        <v>116</v>
      </c>
      <c r="U35" s="75" t="s">
        <v>117</v>
      </c>
    </row>
    <row r="36" spans="1:21" s="15" customFormat="1" ht="12.75" hidden="1">
      <c r="A36" s="28">
        <v>1</v>
      </c>
      <c r="B36" s="28"/>
      <c r="C36" s="28"/>
      <c r="D36" s="28"/>
      <c r="E36" s="28"/>
      <c r="F36" s="28"/>
      <c r="G36" s="46"/>
      <c r="H36" s="28"/>
      <c r="I36" s="47"/>
      <c r="J36" s="28"/>
      <c r="K36" s="28"/>
      <c r="L36" s="28"/>
      <c r="M36" s="46"/>
      <c r="N36" s="28"/>
      <c r="O36" s="47"/>
      <c r="P36" s="28">
        <v>0</v>
      </c>
      <c r="Q36" s="28"/>
      <c r="R36" s="28"/>
      <c r="S36" s="28"/>
      <c r="T36" s="28">
        <v>0</v>
      </c>
      <c r="U36" s="28" t="e">
        <v>#REF!</v>
      </c>
    </row>
    <row r="37" spans="1:21" s="15" customFormat="1" ht="12.75" hidden="1">
      <c r="A37" s="28">
        <v>2</v>
      </c>
      <c r="B37" s="28"/>
      <c r="C37" s="28"/>
      <c r="D37" s="28"/>
      <c r="E37" s="28"/>
      <c r="F37" s="28"/>
      <c r="G37" s="46"/>
      <c r="H37" s="28"/>
      <c r="I37" s="47"/>
      <c r="J37" s="28"/>
      <c r="K37" s="28"/>
      <c r="L37" s="28"/>
      <c r="M37" s="46"/>
      <c r="N37" s="28"/>
      <c r="O37" s="47"/>
      <c r="P37" s="28">
        <v>0</v>
      </c>
      <c r="Q37" s="28"/>
      <c r="R37" s="28"/>
      <c r="S37" s="28"/>
      <c r="T37" s="28">
        <v>0</v>
      </c>
      <c r="U37" s="28" t="e">
        <v>#REF!</v>
      </c>
    </row>
    <row r="38" spans="1:21" s="15" customFormat="1" ht="12.75" hidden="1">
      <c r="A38" s="28">
        <v>3</v>
      </c>
      <c r="B38" s="28"/>
      <c r="C38" s="28"/>
      <c r="D38" s="28"/>
      <c r="E38" s="28"/>
      <c r="F38" s="28"/>
      <c r="G38" s="46"/>
      <c r="H38" s="28"/>
      <c r="I38" s="47"/>
      <c r="J38" s="28"/>
      <c r="K38" s="28"/>
      <c r="L38" s="28"/>
      <c r="M38" s="46"/>
      <c r="N38" s="28"/>
      <c r="O38" s="47"/>
      <c r="P38" s="28">
        <v>0</v>
      </c>
      <c r="Q38" s="28"/>
      <c r="R38" s="28"/>
      <c r="S38" s="28"/>
      <c r="T38" s="28">
        <v>0</v>
      </c>
      <c r="U38" s="28" t="e">
        <v>#REF!</v>
      </c>
    </row>
    <row r="39" spans="1:21" s="15" customFormat="1" ht="12.75" hidden="1">
      <c r="A39" s="28">
        <v>4</v>
      </c>
      <c r="B39" s="28"/>
      <c r="C39" s="28"/>
      <c r="D39" s="28"/>
      <c r="E39" s="28"/>
      <c r="F39" s="28"/>
      <c r="G39" s="46"/>
      <c r="H39" s="28"/>
      <c r="I39" s="47"/>
      <c r="J39" s="28"/>
      <c r="K39" s="28"/>
      <c r="L39" s="28"/>
      <c r="M39" s="46"/>
      <c r="N39" s="28"/>
      <c r="O39" s="47"/>
      <c r="P39" s="28">
        <v>0</v>
      </c>
      <c r="Q39" s="28"/>
      <c r="R39" s="28"/>
      <c r="S39" s="28"/>
      <c r="T39" s="28">
        <v>0</v>
      </c>
      <c r="U39" s="28" t="e">
        <v>#REF!</v>
      </c>
    </row>
    <row r="40" spans="1:21" s="15" customFormat="1" ht="12.75" hidden="1">
      <c r="A40" s="28">
        <v>5</v>
      </c>
      <c r="B40" s="28"/>
      <c r="C40" s="28"/>
      <c r="D40" s="28"/>
      <c r="E40" s="28"/>
      <c r="F40" s="28"/>
      <c r="G40" s="46"/>
      <c r="H40" s="28"/>
      <c r="I40" s="47"/>
      <c r="J40" s="28"/>
      <c r="K40" s="28"/>
      <c r="L40" s="28"/>
      <c r="M40" s="46"/>
      <c r="N40" s="28"/>
      <c r="O40" s="47"/>
      <c r="P40" s="28">
        <v>0</v>
      </c>
      <c r="Q40" s="28"/>
      <c r="R40" s="28"/>
      <c r="S40" s="28"/>
      <c r="T40" s="28">
        <v>0</v>
      </c>
      <c r="U40" s="28" t="e">
        <v>#REF!</v>
      </c>
    </row>
    <row r="41" spans="1:21" s="15" customFormat="1" ht="12.75" hidden="1">
      <c r="A41" s="28">
        <v>6</v>
      </c>
      <c r="B41" s="28"/>
      <c r="C41" s="28"/>
      <c r="D41" s="28"/>
      <c r="E41" s="28"/>
      <c r="F41" s="28"/>
      <c r="G41" s="46"/>
      <c r="H41" s="28"/>
      <c r="I41" s="47"/>
      <c r="J41" s="28"/>
      <c r="K41" s="28"/>
      <c r="L41" s="28"/>
      <c r="M41" s="46"/>
      <c r="N41" s="28"/>
      <c r="O41" s="47"/>
      <c r="P41" s="28">
        <v>0</v>
      </c>
      <c r="Q41" s="28"/>
      <c r="R41" s="28"/>
      <c r="S41" s="28"/>
      <c r="T41" s="28">
        <v>0</v>
      </c>
      <c r="U41" s="28" t="e">
        <v>#REF!</v>
      </c>
    </row>
    <row r="42" spans="1:21" s="15" customFormat="1" ht="12.75" hidden="1">
      <c r="A42" s="28">
        <v>7</v>
      </c>
      <c r="B42" s="28"/>
      <c r="C42" s="28"/>
      <c r="D42" s="28"/>
      <c r="E42" s="28"/>
      <c r="F42" s="28"/>
      <c r="G42" s="46"/>
      <c r="H42" s="28"/>
      <c r="I42" s="47"/>
      <c r="J42" s="28"/>
      <c r="K42" s="28"/>
      <c r="L42" s="28"/>
      <c r="M42" s="46"/>
      <c r="N42" s="28"/>
      <c r="O42" s="47"/>
      <c r="P42" s="28">
        <v>0</v>
      </c>
      <c r="Q42" s="28"/>
      <c r="R42" s="28"/>
      <c r="S42" s="28"/>
      <c r="T42" s="28">
        <v>0</v>
      </c>
      <c r="U42" s="28" t="e">
        <v>#REF!</v>
      </c>
    </row>
    <row r="43" spans="1:21" s="15" customFormat="1" ht="12.75" hidden="1">
      <c r="A43" s="28">
        <v>8</v>
      </c>
      <c r="B43" s="28"/>
      <c r="C43" s="28"/>
      <c r="D43" s="28"/>
      <c r="E43" s="28"/>
      <c r="F43" s="28"/>
      <c r="G43" s="46"/>
      <c r="H43" s="28"/>
      <c r="I43" s="47"/>
      <c r="J43" s="28"/>
      <c r="K43" s="28"/>
      <c r="L43" s="28"/>
      <c r="M43" s="46"/>
      <c r="N43" s="28"/>
      <c r="O43" s="47"/>
      <c r="P43" s="28">
        <v>0</v>
      </c>
      <c r="Q43" s="28"/>
      <c r="R43" s="28"/>
      <c r="S43" s="28"/>
      <c r="T43" s="28">
        <v>0</v>
      </c>
      <c r="U43" s="28" t="e">
        <v>#REF!</v>
      </c>
    </row>
    <row r="44" spans="1:21" s="15" customFormat="1" ht="12.75" hidden="1">
      <c r="A44" s="28">
        <v>9</v>
      </c>
      <c r="B44" s="28"/>
      <c r="C44" s="28"/>
      <c r="D44" s="28"/>
      <c r="E44" s="28"/>
      <c r="F44" s="28"/>
      <c r="G44" s="46"/>
      <c r="H44" s="28"/>
      <c r="I44" s="47"/>
      <c r="J44" s="28"/>
      <c r="K44" s="28"/>
      <c r="L44" s="28"/>
      <c r="M44" s="46"/>
      <c r="N44" s="28"/>
      <c r="O44" s="47"/>
      <c r="P44" s="28">
        <v>0</v>
      </c>
      <c r="Q44" s="28"/>
      <c r="R44" s="28"/>
      <c r="S44" s="28"/>
      <c r="T44" s="28">
        <v>0</v>
      </c>
      <c r="U44" s="28" t="e">
        <v>#REF!</v>
      </c>
    </row>
    <row r="45" spans="1:21" s="15" customFormat="1" ht="13.5" hidden="1" thickBot="1">
      <c r="A45" s="84">
        <v>10</v>
      </c>
      <c r="B45" s="84"/>
      <c r="C45" s="84"/>
      <c r="D45" s="84"/>
      <c r="E45" s="84"/>
      <c r="F45" s="84"/>
      <c r="G45" s="85"/>
      <c r="H45" s="84"/>
      <c r="I45" s="86"/>
      <c r="J45" s="84"/>
      <c r="K45" s="84"/>
      <c r="L45" s="84"/>
      <c r="M45" s="85"/>
      <c r="N45" s="84"/>
      <c r="O45" s="86"/>
      <c r="P45" s="84">
        <v>0</v>
      </c>
      <c r="Q45" s="84"/>
      <c r="R45" s="84"/>
      <c r="S45" s="84"/>
      <c r="T45" s="84">
        <v>0</v>
      </c>
      <c r="U45" s="84" t="e">
        <v>#REF!</v>
      </c>
    </row>
    <row r="46" spans="1:21" s="15" customFormat="1" ht="12.75" hidden="1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</row>
    <row r="47" s="15" customFormat="1" ht="12.75" hidden="1"/>
    <row r="48" spans="2:6" ht="12.75" hidden="1">
      <c r="B48" t="s">
        <v>35</v>
      </c>
      <c r="F48" t="s">
        <v>36</v>
      </c>
    </row>
    <row r="49" ht="12.75" hidden="1"/>
    <row r="50" ht="12.75" hidden="1"/>
  </sheetData>
  <sheetProtection password="CC59" sheet="1" objects="1" scenarios="1" selectLockedCells="1" selectUnlockedCells="1"/>
  <mergeCells count="10">
    <mergeCell ref="S9:S10"/>
    <mergeCell ref="D9:D10"/>
    <mergeCell ref="C9:C10"/>
    <mergeCell ref="B9:B10"/>
    <mergeCell ref="G9:I9"/>
    <mergeCell ref="J9:L9"/>
    <mergeCell ref="M9:O9"/>
    <mergeCell ref="P9:P10"/>
    <mergeCell ref="Q9:Q10"/>
    <mergeCell ref="R9:R10"/>
  </mergeCells>
  <printOptions/>
  <pageMargins left="0.5905511811023623" right="0.3937007874015748" top="0.984251968503937" bottom="0.984251968503937" header="0.5118110236220472" footer="0.5118110236220472"/>
  <pageSetup horizontalDpi="120" verticalDpi="120" orientation="landscape" paperSize="9" r:id="rId2"/>
  <headerFooter alignWithMargins="0">
    <oddHeader>&amp;C&amp;A</oddHeader>
    <oddFooter>&amp;CСтр. 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48"/>
  <sheetViews>
    <sheetView showGridLines="0" showZeros="0" zoomScalePageLayoutView="0" workbookViewId="0" topLeftCell="C1">
      <selection activeCell="F11" sqref="F11"/>
    </sheetView>
  </sheetViews>
  <sheetFormatPr defaultColWidth="9.00390625" defaultRowHeight="12.75"/>
  <cols>
    <col min="1" max="1" width="3.875" style="0" customWidth="1"/>
    <col min="2" max="2" width="28.625" style="0" customWidth="1"/>
    <col min="3" max="4" width="24.375" style="0" customWidth="1"/>
    <col min="5" max="5" width="5.875" style="0" customWidth="1"/>
    <col min="6" max="6" width="4.875" style="0" customWidth="1"/>
    <col min="7" max="7" width="6.25390625" style="0" customWidth="1"/>
    <col min="8" max="8" width="6.75390625" style="0" customWidth="1"/>
    <col min="9" max="9" width="6.875" style="0" customWidth="1"/>
    <col min="10" max="10" width="6.125" style="0" customWidth="1"/>
    <col min="11" max="11" width="6.625" style="0" customWidth="1"/>
    <col min="12" max="12" width="7.00390625" style="0" customWidth="1"/>
    <col min="13" max="13" width="6.125" style="0" customWidth="1"/>
    <col min="14" max="14" width="6.75390625" style="0" customWidth="1"/>
    <col min="15" max="15" width="7.00390625" style="0" customWidth="1"/>
    <col min="16" max="16" width="9.75390625" style="0" customWidth="1"/>
    <col min="17" max="19" width="6.75390625" style="0" customWidth="1"/>
    <col min="20" max="20" width="7.25390625" style="0" customWidth="1"/>
    <col min="21" max="21" width="7.125" style="0" customWidth="1"/>
  </cols>
  <sheetData>
    <row r="1" spans="2:11" ht="15.75">
      <c r="B1" s="1" t="s">
        <v>8</v>
      </c>
      <c r="K1" s="200" t="s">
        <v>9</v>
      </c>
    </row>
    <row r="2" spans="1:14" ht="15.75">
      <c r="A2" t="s">
        <v>10</v>
      </c>
      <c r="K2" s="15" t="s">
        <v>169</v>
      </c>
      <c r="N2" s="71" t="e">
        <f>#REF!</f>
        <v>#REF!</v>
      </c>
    </row>
    <row r="3" ht="12.75">
      <c r="B3" s="198">
        <f ca="1">TODAY()</f>
        <v>43243</v>
      </c>
    </row>
    <row r="4" spans="6:11" ht="15.75">
      <c r="F4" s="2"/>
      <c r="K4" s="200" t="str">
        <f>ЕК600!U4</f>
        <v>Лично-командное Первенство Тверской области по судомодельному </v>
      </c>
    </row>
    <row r="5" spans="9:11" ht="15.75">
      <c r="I5" s="4"/>
      <c r="K5" s="199" t="str">
        <f>ЕК600!U5</f>
        <v>спорту среди школьников.</v>
      </c>
    </row>
    <row r="6" ht="15.75">
      <c r="I6" s="4"/>
    </row>
    <row r="7" spans="10:12" ht="15.75">
      <c r="J7" s="71"/>
      <c r="L7" s="5"/>
    </row>
    <row r="8" spans="1:21" ht="13.5" thickBot="1">
      <c r="A8" s="19"/>
      <c r="B8" s="197">
        <f ca="1">TODAY()</f>
        <v>43243</v>
      </c>
      <c r="C8" s="202"/>
      <c r="D8" s="202"/>
      <c r="E8" s="19"/>
      <c r="F8" s="202" t="s">
        <v>14</v>
      </c>
      <c r="G8" s="19" t="str">
        <f>'F1-Е'!$G$8</f>
        <v>Тверь</v>
      </c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</row>
    <row r="9" spans="1:21" s="15" customFormat="1" ht="13.5" thickTop="1">
      <c r="A9" s="21" t="s">
        <v>100</v>
      </c>
      <c r="B9" s="321" t="s">
        <v>101</v>
      </c>
      <c r="C9" s="321" t="s">
        <v>6</v>
      </c>
      <c r="D9" s="321" t="s">
        <v>2</v>
      </c>
      <c r="E9" s="21" t="s">
        <v>102</v>
      </c>
      <c r="F9" s="21" t="s">
        <v>104</v>
      </c>
      <c r="G9" s="329" t="s">
        <v>163</v>
      </c>
      <c r="H9" s="330"/>
      <c r="I9" s="331"/>
      <c r="J9" s="329" t="s">
        <v>164</v>
      </c>
      <c r="K9" s="330"/>
      <c r="L9" s="331"/>
      <c r="M9" s="329" t="s">
        <v>165</v>
      </c>
      <c r="N9" s="330"/>
      <c r="O9" s="331"/>
      <c r="P9" s="332" t="s">
        <v>167</v>
      </c>
      <c r="Q9" s="321" t="s">
        <v>32</v>
      </c>
      <c r="R9" s="321" t="s">
        <v>160</v>
      </c>
      <c r="S9" s="327" t="s">
        <v>168</v>
      </c>
      <c r="T9" s="21" t="s">
        <v>55</v>
      </c>
      <c r="U9" s="109" t="s">
        <v>110</v>
      </c>
    </row>
    <row r="10" spans="1:21" s="15" customFormat="1" ht="13.5" thickBot="1">
      <c r="A10" s="23" t="s">
        <v>21</v>
      </c>
      <c r="B10" s="323"/>
      <c r="C10" s="323"/>
      <c r="D10" s="323"/>
      <c r="E10" s="23" t="s">
        <v>7</v>
      </c>
      <c r="F10" s="23" t="s">
        <v>21</v>
      </c>
      <c r="G10" s="82" t="s">
        <v>166</v>
      </c>
      <c r="H10" s="215" t="s">
        <v>166</v>
      </c>
      <c r="I10" s="83" t="s">
        <v>109</v>
      </c>
      <c r="J10" s="82" t="s">
        <v>166</v>
      </c>
      <c r="K10" s="215" t="s">
        <v>166</v>
      </c>
      <c r="L10" s="83" t="s">
        <v>109</v>
      </c>
      <c r="M10" s="82" t="s">
        <v>166</v>
      </c>
      <c r="N10" s="215" t="s">
        <v>166</v>
      </c>
      <c r="O10" s="83" t="s">
        <v>109</v>
      </c>
      <c r="P10" s="333"/>
      <c r="Q10" s="323"/>
      <c r="R10" s="323"/>
      <c r="S10" s="328"/>
      <c r="T10" s="23" t="s">
        <v>116</v>
      </c>
      <c r="U10" s="75" t="s">
        <v>117</v>
      </c>
    </row>
    <row r="11" spans="1:21" s="15" customFormat="1" ht="13.5" thickTop="1">
      <c r="A11" s="28">
        <v>1</v>
      </c>
      <c r="B11" s="94" t="str">
        <f>IF(ISERROR(VLOOKUP($A11,#REF!,11,FALSE))=TRUE," ",VLOOKUP($A11,#REF!,11,FALSE))</f>
        <v> </v>
      </c>
      <c r="C11" s="94" t="str">
        <f>IF(ISERROR(VLOOKUP($B11,#REF!,2,FALSE))=TRUE," ",VLOOKUP($B11,#REF!,2,FALSE))</f>
        <v> </v>
      </c>
      <c r="D11" s="94" t="str">
        <f>IF(ISERROR(VLOOKUP($B11,#REF!,11,FALSE))=TRUE," ",VLOOKUP($B11,#REF!,11,FALSE))</f>
        <v> </v>
      </c>
      <c r="E11" s="28" t="str">
        <f>IF(ISERROR(VLOOKUP($B11,#REF!,3,FALSE))=TRUE," ",IF(VLOOKUP($B11,#REF!,3,FALSE)=0,"б/р",VLOOKUP($B11,#REF!,3,FALSE)))</f>
        <v> </v>
      </c>
      <c r="F11" s="28"/>
      <c r="G11" s="46"/>
      <c r="H11" s="28"/>
      <c r="I11" s="216">
        <f>MIN(G11,H11)</f>
        <v>0</v>
      </c>
      <c r="J11" s="28"/>
      <c r="K11" s="28"/>
      <c r="L11" s="217">
        <f aca="true" t="shared" si="0" ref="L11:L30">MIN(J11,K11)</f>
        <v>0</v>
      </c>
      <c r="M11" s="46"/>
      <c r="N11" s="28"/>
      <c r="O11" s="216">
        <f aca="true" t="shared" si="1" ref="O11:O30">MIN(M11,N11)</f>
        <v>0</v>
      </c>
      <c r="P11" s="28" t="str">
        <f>IF(AND(I11=0,L11=0,O11=0)=TRUE," ",IF(AND(I11=0,L11=0),O11,IF(AND(I11=0,O11=0),L11,IF(AND(L11=0,O11=0),I11,IF(I11=0,MIN(L11,O11),IF(L11=0,MIN(I11,O11),IF(O11=0,MIN(I11,L11),MIN(I11,L11,O11))))))))</f>
        <v> </v>
      </c>
      <c r="Q11" s="28"/>
      <c r="R11" s="28">
        <f>IF(ISERROR(VLOOKUP($B11,#REF!,14,FALSE))=TRUE,0,IF(VLOOKUP($B11,#REF!,14,FALSE)&gt;1,VLOOKUP($B11,#REF!,14,FALSE),0))</f>
        <v>0</v>
      </c>
      <c r="S11" s="28" t="str">
        <f aca="true" t="shared" si="2" ref="S11:S30">IF(R11="л",0,P11)</f>
        <v> </v>
      </c>
      <c r="T11" s="28">
        <f>IF(ISERROR(SUM(200*MIN($S$11:$S$45)/S11))=TRUE,0,SUM(200*MIN($S$11:$S$45)/S11))</f>
        <v>0</v>
      </c>
      <c r="U11" s="28" t="str">
        <f>IF(P11=0,"---",IF(P11&lt;=13,"мсмк",IF(P11&lt;=14,"мс",IF(P11&lt;=15,"кмс",IF(P11&lt;=17,1,IF(P11&lt;=19,2,IF(P11&lt;=21,3,"---")))))))</f>
        <v>---</v>
      </c>
    </row>
    <row r="12" spans="1:21" s="15" customFormat="1" ht="12.75">
      <c r="A12" s="28">
        <v>2</v>
      </c>
      <c r="B12" s="94" t="str">
        <f>IF(ISERROR(VLOOKUP($A12,#REF!,11,FALSE))=TRUE," ",VLOOKUP($A12,#REF!,11,FALSE))</f>
        <v> </v>
      </c>
      <c r="C12" s="94" t="str">
        <f>IF(ISERROR(VLOOKUP($B12,#REF!,2,FALSE))=TRUE," ",VLOOKUP($B12,#REF!,2,FALSE))</f>
        <v> </v>
      </c>
      <c r="D12" s="94" t="str">
        <f>IF(ISERROR(VLOOKUP($B12,#REF!,11,FALSE))=TRUE," ",VLOOKUP($B12,#REF!,11,FALSE))</f>
        <v> </v>
      </c>
      <c r="E12" s="28" t="str">
        <f>IF(ISERROR(VLOOKUP($B12,#REF!,3,FALSE))=TRUE," ",IF(VLOOKUP($B12,#REF!,3,FALSE)=0,"б/р",VLOOKUP($B12,#REF!,3,FALSE)))</f>
        <v> </v>
      </c>
      <c r="F12" s="28"/>
      <c r="G12" s="46"/>
      <c r="H12" s="28"/>
      <c r="I12" s="216">
        <f aca="true" t="shared" si="3" ref="I12:I30">MIN(G12,H12)</f>
        <v>0</v>
      </c>
      <c r="J12" s="28"/>
      <c r="K12" s="28"/>
      <c r="L12" s="217">
        <f t="shared" si="0"/>
        <v>0</v>
      </c>
      <c r="M12" s="46"/>
      <c r="N12" s="28"/>
      <c r="O12" s="216">
        <f t="shared" si="1"/>
        <v>0</v>
      </c>
      <c r="P12" s="28" t="str">
        <f>IF(AND(I12=0,L12=0,O12=0)=TRUE," ",IF(AND(I12=0,L12=0),O12,IF(AND(I12=0,O12=0),L12,IF(AND(L12=0,O12=0),I12,IF(I12=0,MIN(L12,O12),IF(L12=0,MIN(I12,O12),IF(O12=0,MIN(I12,L12),MIN(I12,L12,O12))))))))</f>
        <v> </v>
      </c>
      <c r="Q12" s="28"/>
      <c r="R12" s="28">
        <f>IF(ISERROR(VLOOKUP($B12,#REF!,14,FALSE))=TRUE,0,IF(VLOOKUP($B12,#REF!,14,FALSE)&gt;1,VLOOKUP($B12,#REF!,14,FALSE),0))</f>
        <v>0</v>
      </c>
      <c r="S12" s="28" t="str">
        <f t="shared" si="2"/>
        <v> </v>
      </c>
      <c r="T12" s="28">
        <f aca="true" t="shared" si="4" ref="T12:T30">IF(ISERROR(SUM(200*MIN($S$11:$S$45)/S12))=TRUE,0,SUM(200*MIN($S$11:$S$45)/S12))</f>
        <v>0</v>
      </c>
      <c r="U12" s="28" t="str">
        <f aca="true" t="shared" si="5" ref="U12:U30">IF(P12=0,"---",IF(P12&lt;=13,"мсмк",IF(P12&lt;=14,"мс",IF(P12&lt;=15,"кмс",IF(P12&lt;=17,1,IF(P12&lt;=19,2,IF(P12&lt;=21,3,"---")))))))</f>
        <v>---</v>
      </c>
    </row>
    <row r="13" spans="1:21" s="15" customFormat="1" ht="12.75">
      <c r="A13" s="28">
        <v>3</v>
      </c>
      <c r="B13" s="94" t="str">
        <f>IF(ISERROR(VLOOKUP($A13,#REF!,11,FALSE))=TRUE," ",VLOOKUP($A13,#REF!,11,FALSE))</f>
        <v> </v>
      </c>
      <c r="C13" s="94" t="str">
        <f>IF(ISERROR(VLOOKUP($B13,#REF!,2,FALSE))=TRUE," ",VLOOKUP($B13,#REF!,2,FALSE))</f>
        <v> </v>
      </c>
      <c r="D13" s="94" t="str">
        <f>IF(ISERROR(VLOOKUP($B13,#REF!,11,FALSE))=TRUE," ",VLOOKUP($B13,#REF!,11,FALSE))</f>
        <v> </v>
      </c>
      <c r="E13" s="28" t="str">
        <f>IF(ISERROR(VLOOKUP($B13,#REF!,3,FALSE))=TRUE," ",IF(VLOOKUP($B13,#REF!,3,FALSE)=0,"б/р",VLOOKUP($B13,#REF!,3,FALSE)))</f>
        <v> </v>
      </c>
      <c r="F13" s="28"/>
      <c r="G13" s="46"/>
      <c r="H13" s="28"/>
      <c r="I13" s="216">
        <f t="shared" si="3"/>
        <v>0</v>
      </c>
      <c r="J13" s="28"/>
      <c r="K13" s="28"/>
      <c r="L13" s="217">
        <f t="shared" si="0"/>
        <v>0</v>
      </c>
      <c r="M13" s="46"/>
      <c r="N13" s="28"/>
      <c r="O13" s="216">
        <f t="shared" si="1"/>
        <v>0</v>
      </c>
      <c r="P13" s="28" t="str">
        <f aca="true" t="shared" si="6" ref="P13:P30">IF(AND(I13=0,L13=0,O13=0)=TRUE," ",IF(AND(I13=0,L13=0),O13,IF(AND(I13=0,O13=0),L13,IF(AND(L13=0,O13=0),I13,IF(I13=0,MIN(L13,O13),IF(L13=0,MIN(I13,O13),IF(O13=0,MIN(I13,L13),MIN(I13,L13,O13))))))))</f>
        <v> </v>
      </c>
      <c r="Q13" s="28"/>
      <c r="R13" s="28">
        <f>IF(ISERROR(VLOOKUP($B13,#REF!,14,FALSE))=TRUE,0,IF(VLOOKUP($B13,#REF!,14,FALSE)&gt;1,VLOOKUP($B13,#REF!,14,FALSE),0))</f>
        <v>0</v>
      </c>
      <c r="S13" s="28" t="str">
        <f t="shared" si="2"/>
        <v> </v>
      </c>
      <c r="T13" s="28">
        <f t="shared" si="4"/>
        <v>0</v>
      </c>
      <c r="U13" s="28" t="str">
        <f t="shared" si="5"/>
        <v>---</v>
      </c>
    </row>
    <row r="14" spans="1:21" s="15" customFormat="1" ht="12.75">
      <c r="A14" s="28">
        <v>4</v>
      </c>
      <c r="B14" s="94" t="str">
        <f>IF(ISERROR(VLOOKUP($A14,#REF!,11,FALSE))=TRUE," ",VLOOKUP($A14,#REF!,11,FALSE))</f>
        <v> </v>
      </c>
      <c r="C14" s="94" t="str">
        <f>IF(ISERROR(VLOOKUP($B14,#REF!,2,FALSE))=TRUE," ",VLOOKUP($B14,#REF!,2,FALSE))</f>
        <v> </v>
      </c>
      <c r="D14" s="94" t="str">
        <f>IF(ISERROR(VLOOKUP($B14,#REF!,11,FALSE))=TRUE," ",VLOOKUP($B14,#REF!,11,FALSE))</f>
        <v> </v>
      </c>
      <c r="E14" s="28" t="str">
        <f>IF(ISERROR(VLOOKUP($B14,#REF!,3,FALSE))=TRUE," ",IF(VLOOKUP($B14,#REF!,3,FALSE)=0,"б/р",VLOOKUP($B14,#REF!,3,FALSE)))</f>
        <v> </v>
      </c>
      <c r="F14" s="28"/>
      <c r="G14" s="46"/>
      <c r="H14" s="28"/>
      <c r="I14" s="216">
        <f t="shared" si="3"/>
        <v>0</v>
      </c>
      <c r="J14" s="28"/>
      <c r="K14" s="28"/>
      <c r="L14" s="217">
        <f t="shared" si="0"/>
        <v>0</v>
      </c>
      <c r="M14" s="46"/>
      <c r="N14" s="28"/>
      <c r="O14" s="216">
        <f t="shared" si="1"/>
        <v>0</v>
      </c>
      <c r="P14" s="28" t="str">
        <f t="shared" si="6"/>
        <v> </v>
      </c>
      <c r="Q14" s="28"/>
      <c r="R14" s="28">
        <f>IF(ISERROR(VLOOKUP($B14,#REF!,14,FALSE))=TRUE,0,IF(VLOOKUP($B14,#REF!,14,FALSE)&gt;1,VLOOKUP($B14,#REF!,14,FALSE),0))</f>
        <v>0</v>
      </c>
      <c r="S14" s="28" t="str">
        <f t="shared" si="2"/>
        <v> </v>
      </c>
      <c r="T14" s="28">
        <f t="shared" si="4"/>
        <v>0</v>
      </c>
      <c r="U14" s="28" t="str">
        <f t="shared" si="5"/>
        <v>---</v>
      </c>
    </row>
    <row r="15" spans="1:21" s="15" customFormat="1" ht="12.75">
      <c r="A15" s="28">
        <v>5</v>
      </c>
      <c r="B15" s="94" t="str">
        <f>IF(ISERROR(VLOOKUP($A15,#REF!,11,FALSE))=TRUE," ",VLOOKUP($A15,#REF!,11,FALSE))</f>
        <v> </v>
      </c>
      <c r="C15" s="94" t="str">
        <f>IF(ISERROR(VLOOKUP($B15,#REF!,2,FALSE))=TRUE," ",VLOOKUP($B15,#REF!,2,FALSE))</f>
        <v> </v>
      </c>
      <c r="D15" s="94" t="str">
        <f>IF(ISERROR(VLOOKUP($B15,#REF!,11,FALSE))=TRUE," ",VLOOKUP($B15,#REF!,11,FALSE))</f>
        <v> </v>
      </c>
      <c r="E15" s="28" t="str">
        <f>IF(ISERROR(VLOOKUP($B15,#REF!,3,FALSE))=TRUE," ",IF(VLOOKUP($B15,#REF!,3,FALSE)=0,"б/р",VLOOKUP($B15,#REF!,3,FALSE)))</f>
        <v> </v>
      </c>
      <c r="F15" s="28"/>
      <c r="G15" s="46"/>
      <c r="H15" s="28"/>
      <c r="I15" s="216">
        <f t="shared" si="3"/>
        <v>0</v>
      </c>
      <c r="J15" s="28"/>
      <c r="K15" s="28"/>
      <c r="L15" s="217">
        <f t="shared" si="0"/>
        <v>0</v>
      </c>
      <c r="M15" s="46"/>
      <c r="N15" s="28"/>
      <c r="O15" s="216">
        <f t="shared" si="1"/>
        <v>0</v>
      </c>
      <c r="P15" s="28" t="str">
        <f t="shared" si="6"/>
        <v> </v>
      </c>
      <c r="Q15" s="28"/>
      <c r="R15" s="28">
        <f>IF(ISERROR(VLOOKUP($B15,#REF!,14,FALSE))=TRUE,0,IF(VLOOKUP($B15,#REF!,14,FALSE)&gt;1,VLOOKUP($B15,#REF!,14,FALSE),0))</f>
        <v>0</v>
      </c>
      <c r="S15" s="28" t="str">
        <f t="shared" si="2"/>
        <v> </v>
      </c>
      <c r="T15" s="28">
        <f t="shared" si="4"/>
        <v>0</v>
      </c>
      <c r="U15" s="28" t="str">
        <f t="shared" si="5"/>
        <v>---</v>
      </c>
    </row>
    <row r="16" spans="1:21" s="15" customFormat="1" ht="12.75">
      <c r="A16" s="28">
        <v>6</v>
      </c>
      <c r="B16" s="94" t="str">
        <f>IF(ISERROR(VLOOKUP($A16,#REF!,11,FALSE))=TRUE," ",VLOOKUP($A16,#REF!,11,FALSE))</f>
        <v> </v>
      </c>
      <c r="C16" s="94" t="str">
        <f>IF(ISERROR(VLOOKUP($B16,#REF!,2,FALSE))=TRUE," ",VLOOKUP($B16,#REF!,2,FALSE))</f>
        <v> </v>
      </c>
      <c r="D16" s="94" t="str">
        <f>IF(ISERROR(VLOOKUP($B16,#REF!,11,FALSE))=TRUE," ",VLOOKUP($B16,#REF!,11,FALSE))</f>
        <v> </v>
      </c>
      <c r="E16" s="28" t="str">
        <f>IF(ISERROR(VLOOKUP($B16,#REF!,3,FALSE))=TRUE," ",IF(VLOOKUP($B16,#REF!,3,FALSE)=0,"б/р",VLOOKUP($B16,#REF!,3,FALSE)))</f>
        <v> </v>
      </c>
      <c r="F16" s="28"/>
      <c r="G16" s="46"/>
      <c r="H16" s="28"/>
      <c r="I16" s="216">
        <f t="shared" si="3"/>
        <v>0</v>
      </c>
      <c r="J16" s="28"/>
      <c r="K16" s="28"/>
      <c r="L16" s="217">
        <f t="shared" si="0"/>
        <v>0</v>
      </c>
      <c r="M16" s="46"/>
      <c r="N16" s="28"/>
      <c r="O16" s="216">
        <f t="shared" si="1"/>
        <v>0</v>
      </c>
      <c r="P16" s="28" t="str">
        <f t="shared" si="6"/>
        <v> </v>
      </c>
      <c r="Q16" s="28"/>
      <c r="R16" s="28">
        <f>IF(ISERROR(VLOOKUP($B16,#REF!,14,FALSE))=TRUE,0,IF(VLOOKUP($B16,#REF!,14,FALSE)&gt;1,VLOOKUP($B16,#REF!,14,FALSE),0))</f>
        <v>0</v>
      </c>
      <c r="S16" s="28" t="str">
        <f t="shared" si="2"/>
        <v> </v>
      </c>
      <c r="T16" s="28">
        <f t="shared" si="4"/>
        <v>0</v>
      </c>
      <c r="U16" s="28" t="str">
        <f t="shared" si="5"/>
        <v>---</v>
      </c>
    </row>
    <row r="17" spans="1:21" s="15" customFormat="1" ht="12.75">
      <c r="A17" s="28">
        <v>7</v>
      </c>
      <c r="B17" s="94" t="str">
        <f>IF(ISERROR(VLOOKUP($A17,#REF!,11,FALSE))=TRUE," ",VLOOKUP($A17,#REF!,11,FALSE))</f>
        <v> </v>
      </c>
      <c r="C17" s="94" t="str">
        <f>IF(ISERROR(VLOOKUP($B17,#REF!,2,FALSE))=TRUE," ",VLOOKUP($B17,#REF!,2,FALSE))</f>
        <v> </v>
      </c>
      <c r="D17" s="94" t="str">
        <f>IF(ISERROR(VLOOKUP($B17,#REF!,11,FALSE))=TRUE," ",VLOOKUP($B17,#REF!,11,FALSE))</f>
        <v> </v>
      </c>
      <c r="E17" s="28" t="str">
        <f>IF(ISERROR(VLOOKUP($B17,#REF!,3,FALSE))=TRUE," ",IF(VLOOKUP($B17,#REF!,3,FALSE)=0,"б/р",VLOOKUP($B17,#REF!,3,FALSE)))</f>
        <v> </v>
      </c>
      <c r="F17" s="28"/>
      <c r="G17" s="46"/>
      <c r="H17" s="28"/>
      <c r="I17" s="216">
        <f t="shared" si="3"/>
        <v>0</v>
      </c>
      <c r="J17" s="28"/>
      <c r="K17" s="28"/>
      <c r="L17" s="217">
        <f t="shared" si="0"/>
        <v>0</v>
      </c>
      <c r="M17" s="46"/>
      <c r="N17" s="28"/>
      <c r="O17" s="216">
        <f t="shared" si="1"/>
        <v>0</v>
      </c>
      <c r="P17" s="28" t="str">
        <f t="shared" si="6"/>
        <v> </v>
      </c>
      <c r="Q17" s="28"/>
      <c r="R17" s="28">
        <f>IF(ISERROR(VLOOKUP($B17,#REF!,14,FALSE))=TRUE,0,IF(VLOOKUP($B17,#REF!,14,FALSE)&gt;1,VLOOKUP($B17,#REF!,14,FALSE),0))</f>
        <v>0</v>
      </c>
      <c r="S17" s="28" t="str">
        <f t="shared" si="2"/>
        <v> </v>
      </c>
      <c r="T17" s="28">
        <f t="shared" si="4"/>
        <v>0</v>
      </c>
      <c r="U17" s="28" t="str">
        <f t="shared" si="5"/>
        <v>---</v>
      </c>
    </row>
    <row r="18" spans="1:21" s="15" customFormat="1" ht="12.75">
      <c r="A18" s="28">
        <v>8</v>
      </c>
      <c r="B18" s="94" t="str">
        <f>IF(ISERROR(VLOOKUP($A18,#REF!,11,FALSE))=TRUE," ",VLOOKUP($A18,#REF!,11,FALSE))</f>
        <v> </v>
      </c>
      <c r="C18" s="94" t="str">
        <f>IF(ISERROR(VLOOKUP($B18,#REF!,2,FALSE))=TRUE," ",VLOOKUP($B18,#REF!,2,FALSE))</f>
        <v> </v>
      </c>
      <c r="D18" s="94" t="str">
        <f>IF(ISERROR(VLOOKUP($B18,#REF!,11,FALSE))=TRUE," ",VLOOKUP($B18,#REF!,11,FALSE))</f>
        <v> </v>
      </c>
      <c r="E18" s="28" t="str">
        <f>IF(ISERROR(VLOOKUP($B18,#REF!,3,FALSE))=TRUE," ",IF(VLOOKUP($B18,#REF!,3,FALSE)=0,"б/р",VLOOKUP($B18,#REF!,3,FALSE)))</f>
        <v> </v>
      </c>
      <c r="F18" s="28"/>
      <c r="G18" s="46"/>
      <c r="H18" s="28"/>
      <c r="I18" s="216">
        <f t="shared" si="3"/>
        <v>0</v>
      </c>
      <c r="J18" s="28"/>
      <c r="K18" s="28"/>
      <c r="L18" s="217">
        <f t="shared" si="0"/>
        <v>0</v>
      </c>
      <c r="M18" s="46"/>
      <c r="N18" s="28"/>
      <c r="O18" s="216">
        <f t="shared" si="1"/>
        <v>0</v>
      </c>
      <c r="P18" s="28" t="str">
        <f t="shared" si="6"/>
        <v> </v>
      </c>
      <c r="Q18" s="28"/>
      <c r="R18" s="28">
        <f>IF(ISERROR(VLOOKUP($B18,#REF!,14,FALSE))=TRUE,0,IF(VLOOKUP($B18,#REF!,14,FALSE)&gt;1,VLOOKUP($B18,#REF!,14,FALSE),0))</f>
        <v>0</v>
      </c>
      <c r="S18" s="28" t="str">
        <f t="shared" si="2"/>
        <v> </v>
      </c>
      <c r="T18" s="28">
        <f t="shared" si="4"/>
        <v>0</v>
      </c>
      <c r="U18" s="28" t="str">
        <f t="shared" si="5"/>
        <v>---</v>
      </c>
    </row>
    <row r="19" spans="1:21" s="15" customFormat="1" ht="12.75">
      <c r="A19" s="28">
        <v>9</v>
      </c>
      <c r="B19" s="94" t="str">
        <f>IF(ISERROR(VLOOKUP($A19,#REF!,11,FALSE))=TRUE," ",VLOOKUP($A19,#REF!,11,FALSE))</f>
        <v> </v>
      </c>
      <c r="C19" s="94" t="str">
        <f>IF(ISERROR(VLOOKUP($B19,#REF!,2,FALSE))=TRUE," ",VLOOKUP($B19,#REF!,2,FALSE))</f>
        <v> </v>
      </c>
      <c r="D19" s="94" t="str">
        <f>IF(ISERROR(VLOOKUP($B19,#REF!,11,FALSE))=TRUE," ",VLOOKUP($B19,#REF!,11,FALSE))</f>
        <v> </v>
      </c>
      <c r="E19" s="28" t="str">
        <f>IF(ISERROR(VLOOKUP($B19,#REF!,3,FALSE))=TRUE," ",IF(VLOOKUP($B19,#REF!,3,FALSE)=0,"б/р",VLOOKUP($B19,#REF!,3,FALSE)))</f>
        <v> </v>
      </c>
      <c r="F19" s="28"/>
      <c r="G19" s="46"/>
      <c r="H19" s="28"/>
      <c r="I19" s="216">
        <f t="shared" si="3"/>
        <v>0</v>
      </c>
      <c r="J19" s="28"/>
      <c r="K19" s="28"/>
      <c r="L19" s="217">
        <f t="shared" si="0"/>
        <v>0</v>
      </c>
      <c r="M19" s="46"/>
      <c r="N19" s="28"/>
      <c r="O19" s="216">
        <f t="shared" si="1"/>
        <v>0</v>
      </c>
      <c r="P19" s="28" t="str">
        <f t="shared" si="6"/>
        <v> </v>
      </c>
      <c r="Q19" s="28"/>
      <c r="R19" s="28">
        <f>IF(ISERROR(VLOOKUP($B19,#REF!,14,FALSE))=TRUE,0,IF(VLOOKUP($B19,#REF!,14,FALSE)&gt;1,VLOOKUP($B19,#REF!,14,FALSE),0))</f>
        <v>0</v>
      </c>
      <c r="S19" s="28" t="str">
        <f t="shared" si="2"/>
        <v> </v>
      </c>
      <c r="T19" s="28">
        <f t="shared" si="4"/>
        <v>0</v>
      </c>
      <c r="U19" s="28" t="str">
        <f t="shared" si="5"/>
        <v>---</v>
      </c>
    </row>
    <row r="20" spans="1:21" s="15" customFormat="1" ht="12.75">
      <c r="A20" s="28">
        <v>10</v>
      </c>
      <c r="B20" s="94" t="str">
        <f>IF(ISERROR(VLOOKUP($A20,#REF!,11,FALSE))=TRUE," ",VLOOKUP($A20,#REF!,11,FALSE))</f>
        <v> </v>
      </c>
      <c r="C20" s="94" t="str">
        <f>IF(ISERROR(VLOOKUP($B20,#REF!,2,FALSE))=TRUE," ",VLOOKUP($B20,#REF!,2,FALSE))</f>
        <v> </v>
      </c>
      <c r="D20" s="94" t="str">
        <f>IF(ISERROR(VLOOKUP($B20,#REF!,11,FALSE))=TRUE," ",VLOOKUP($B20,#REF!,11,FALSE))</f>
        <v> </v>
      </c>
      <c r="E20" s="28" t="str">
        <f>IF(ISERROR(VLOOKUP($B20,#REF!,3,FALSE))=TRUE," ",IF(VLOOKUP($B20,#REF!,3,FALSE)=0,"б/р",VLOOKUP($B20,#REF!,3,FALSE)))</f>
        <v> </v>
      </c>
      <c r="F20" s="28"/>
      <c r="G20" s="46"/>
      <c r="H20" s="28"/>
      <c r="I20" s="216">
        <f t="shared" si="3"/>
        <v>0</v>
      </c>
      <c r="J20" s="28"/>
      <c r="K20" s="28"/>
      <c r="L20" s="217">
        <f t="shared" si="0"/>
        <v>0</v>
      </c>
      <c r="M20" s="46"/>
      <c r="N20" s="28"/>
      <c r="O20" s="216">
        <f t="shared" si="1"/>
        <v>0</v>
      </c>
      <c r="P20" s="28" t="str">
        <f t="shared" si="6"/>
        <v> </v>
      </c>
      <c r="Q20" s="28"/>
      <c r="R20" s="28">
        <f>IF(ISERROR(VLOOKUP($B20,#REF!,14,FALSE))=TRUE,0,IF(VLOOKUP($B20,#REF!,14,FALSE)&gt;1,VLOOKUP($B20,#REF!,14,FALSE),0))</f>
        <v>0</v>
      </c>
      <c r="S20" s="28" t="str">
        <f t="shared" si="2"/>
        <v> </v>
      </c>
      <c r="T20" s="28">
        <f t="shared" si="4"/>
        <v>0</v>
      </c>
      <c r="U20" s="28" t="str">
        <f t="shared" si="5"/>
        <v>---</v>
      </c>
    </row>
    <row r="21" spans="1:21" s="15" customFormat="1" ht="12.75">
      <c r="A21" s="28">
        <v>11</v>
      </c>
      <c r="B21" s="94" t="str">
        <f>IF(ISERROR(VLOOKUP($A21,#REF!,11,FALSE))=TRUE," ",VLOOKUP($A21,#REF!,11,FALSE))</f>
        <v> </v>
      </c>
      <c r="C21" s="94" t="str">
        <f>IF(ISERROR(VLOOKUP($B21,#REF!,2,FALSE))=TRUE," ",VLOOKUP($B21,#REF!,2,FALSE))</f>
        <v> </v>
      </c>
      <c r="D21" s="94" t="str">
        <f>IF(ISERROR(VLOOKUP($B21,#REF!,11,FALSE))=TRUE," ",VLOOKUP($B21,#REF!,11,FALSE))</f>
        <v> </v>
      </c>
      <c r="E21" s="28" t="str">
        <f>IF(ISERROR(VLOOKUP($B21,#REF!,3,FALSE))=TRUE," ",IF(VLOOKUP($B21,#REF!,3,FALSE)=0,"б/р",VLOOKUP($B21,#REF!,3,FALSE)))</f>
        <v> </v>
      </c>
      <c r="F21" s="28"/>
      <c r="G21" s="46"/>
      <c r="H21" s="28"/>
      <c r="I21" s="216">
        <f t="shared" si="3"/>
        <v>0</v>
      </c>
      <c r="J21" s="28"/>
      <c r="K21" s="28"/>
      <c r="L21" s="217">
        <f t="shared" si="0"/>
        <v>0</v>
      </c>
      <c r="M21" s="46"/>
      <c r="N21" s="28"/>
      <c r="O21" s="216">
        <f t="shared" si="1"/>
        <v>0</v>
      </c>
      <c r="P21" s="28" t="str">
        <f t="shared" si="6"/>
        <v> </v>
      </c>
      <c r="Q21" s="28"/>
      <c r="R21" s="28">
        <f>IF(ISERROR(VLOOKUP($B21,#REF!,14,FALSE))=TRUE,0,IF(VLOOKUP($B21,#REF!,14,FALSE)&gt;1,VLOOKUP($B21,#REF!,14,FALSE),0))</f>
        <v>0</v>
      </c>
      <c r="S21" s="28" t="str">
        <f t="shared" si="2"/>
        <v> </v>
      </c>
      <c r="T21" s="28">
        <f t="shared" si="4"/>
        <v>0</v>
      </c>
      <c r="U21" s="28" t="str">
        <f t="shared" si="5"/>
        <v>---</v>
      </c>
    </row>
    <row r="22" spans="1:21" s="15" customFormat="1" ht="12.75">
      <c r="A22" s="28">
        <v>12</v>
      </c>
      <c r="B22" s="94" t="str">
        <f>IF(ISERROR(VLOOKUP($A22,#REF!,11,FALSE))=TRUE," ",VLOOKUP($A22,#REF!,11,FALSE))</f>
        <v> </v>
      </c>
      <c r="C22" s="94" t="str">
        <f>IF(ISERROR(VLOOKUP($B22,#REF!,2,FALSE))=TRUE," ",VLOOKUP($B22,#REF!,2,FALSE))</f>
        <v> </v>
      </c>
      <c r="D22" s="94" t="str">
        <f>IF(ISERROR(VLOOKUP($B22,#REF!,11,FALSE))=TRUE," ",VLOOKUP($B22,#REF!,11,FALSE))</f>
        <v> </v>
      </c>
      <c r="E22" s="28" t="str">
        <f>IF(ISERROR(VLOOKUP($B22,#REF!,3,FALSE))=TRUE," ",IF(VLOOKUP($B22,#REF!,3,FALSE)=0,"б/р",VLOOKUP($B22,#REF!,3,FALSE)))</f>
        <v> </v>
      </c>
      <c r="F22" s="28"/>
      <c r="G22" s="46"/>
      <c r="H22" s="28"/>
      <c r="I22" s="216">
        <f t="shared" si="3"/>
        <v>0</v>
      </c>
      <c r="J22" s="28"/>
      <c r="K22" s="28"/>
      <c r="L22" s="217">
        <f t="shared" si="0"/>
        <v>0</v>
      </c>
      <c r="M22" s="46"/>
      <c r="N22" s="28"/>
      <c r="O22" s="216">
        <f t="shared" si="1"/>
        <v>0</v>
      </c>
      <c r="P22" s="28" t="str">
        <f t="shared" si="6"/>
        <v> </v>
      </c>
      <c r="Q22" s="28"/>
      <c r="R22" s="28">
        <f>IF(ISERROR(VLOOKUP($B22,#REF!,14,FALSE))=TRUE,0,IF(VLOOKUP($B22,#REF!,14,FALSE)&gt;1,VLOOKUP($B22,#REF!,14,FALSE),0))</f>
        <v>0</v>
      </c>
      <c r="S22" s="28" t="str">
        <f t="shared" si="2"/>
        <v> </v>
      </c>
      <c r="T22" s="28">
        <f t="shared" si="4"/>
        <v>0</v>
      </c>
      <c r="U22" s="28" t="str">
        <f t="shared" si="5"/>
        <v>---</v>
      </c>
    </row>
    <row r="23" spans="1:21" s="15" customFormat="1" ht="12.75">
      <c r="A23" s="28">
        <v>13</v>
      </c>
      <c r="B23" s="94" t="str">
        <f>IF(ISERROR(VLOOKUP($A23,#REF!,11,FALSE))=TRUE," ",VLOOKUP($A23,#REF!,11,FALSE))</f>
        <v> </v>
      </c>
      <c r="C23" s="94" t="str">
        <f>IF(ISERROR(VLOOKUP($B23,#REF!,2,FALSE))=TRUE," ",VLOOKUP($B23,#REF!,2,FALSE))</f>
        <v> </v>
      </c>
      <c r="D23" s="94" t="str">
        <f>IF(ISERROR(VLOOKUP($B23,#REF!,11,FALSE))=TRUE," ",VLOOKUP($B23,#REF!,11,FALSE))</f>
        <v> </v>
      </c>
      <c r="E23" s="28" t="str">
        <f>IF(ISERROR(VLOOKUP($B23,#REF!,3,FALSE))=TRUE," ",IF(VLOOKUP($B23,#REF!,3,FALSE)=0,"б/р",VLOOKUP($B23,#REF!,3,FALSE)))</f>
        <v> </v>
      </c>
      <c r="F23" s="28"/>
      <c r="G23" s="46"/>
      <c r="H23" s="28"/>
      <c r="I23" s="216">
        <f t="shared" si="3"/>
        <v>0</v>
      </c>
      <c r="J23" s="28"/>
      <c r="K23" s="28"/>
      <c r="L23" s="217">
        <f t="shared" si="0"/>
        <v>0</v>
      </c>
      <c r="M23" s="46"/>
      <c r="N23" s="28"/>
      <c r="O23" s="216">
        <f t="shared" si="1"/>
        <v>0</v>
      </c>
      <c r="P23" s="28" t="str">
        <f t="shared" si="6"/>
        <v> </v>
      </c>
      <c r="Q23" s="28"/>
      <c r="R23" s="28">
        <f>IF(ISERROR(VLOOKUP($B23,#REF!,14,FALSE))=TRUE,0,IF(VLOOKUP($B23,#REF!,14,FALSE)&gt;1,VLOOKUP($B23,#REF!,14,FALSE),0))</f>
        <v>0</v>
      </c>
      <c r="S23" s="28" t="str">
        <f t="shared" si="2"/>
        <v> </v>
      </c>
      <c r="T23" s="28">
        <f t="shared" si="4"/>
        <v>0</v>
      </c>
      <c r="U23" s="28" t="str">
        <f t="shared" si="5"/>
        <v>---</v>
      </c>
    </row>
    <row r="24" spans="1:21" s="15" customFormat="1" ht="12.75">
      <c r="A24" s="28">
        <v>14</v>
      </c>
      <c r="B24" s="94" t="str">
        <f>IF(ISERROR(VLOOKUP($A24,#REF!,11,FALSE))=TRUE," ",VLOOKUP($A24,#REF!,11,FALSE))</f>
        <v> </v>
      </c>
      <c r="C24" s="94" t="str">
        <f>IF(ISERROR(VLOOKUP($B24,#REF!,2,FALSE))=TRUE," ",VLOOKUP($B24,#REF!,2,FALSE))</f>
        <v> </v>
      </c>
      <c r="D24" s="94" t="str">
        <f>IF(ISERROR(VLOOKUP($B24,#REF!,11,FALSE))=TRUE," ",VLOOKUP($B24,#REF!,11,FALSE))</f>
        <v> </v>
      </c>
      <c r="E24" s="28" t="str">
        <f>IF(ISERROR(VLOOKUP($B24,#REF!,3,FALSE))=TRUE," ",IF(VLOOKUP($B24,#REF!,3,FALSE)=0,"б/р",VLOOKUP($B24,#REF!,3,FALSE)))</f>
        <v> </v>
      </c>
      <c r="F24" s="28"/>
      <c r="G24" s="46"/>
      <c r="H24" s="28"/>
      <c r="I24" s="216">
        <f t="shared" si="3"/>
        <v>0</v>
      </c>
      <c r="J24" s="28"/>
      <c r="K24" s="28"/>
      <c r="L24" s="217">
        <f t="shared" si="0"/>
        <v>0</v>
      </c>
      <c r="M24" s="46"/>
      <c r="N24" s="28"/>
      <c r="O24" s="216">
        <f t="shared" si="1"/>
        <v>0</v>
      </c>
      <c r="P24" s="28" t="str">
        <f t="shared" si="6"/>
        <v> </v>
      </c>
      <c r="Q24" s="28"/>
      <c r="R24" s="28">
        <f>IF(ISERROR(VLOOKUP($B24,#REF!,14,FALSE))=TRUE,0,IF(VLOOKUP($B24,#REF!,14,FALSE)&gt;1,VLOOKUP($B24,#REF!,14,FALSE),0))</f>
        <v>0</v>
      </c>
      <c r="S24" s="28" t="str">
        <f t="shared" si="2"/>
        <v> </v>
      </c>
      <c r="T24" s="28">
        <f t="shared" si="4"/>
        <v>0</v>
      </c>
      <c r="U24" s="28" t="str">
        <f t="shared" si="5"/>
        <v>---</v>
      </c>
    </row>
    <row r="25" spans="1:21" s="15" customFormat="1" ht="12.75">
      <c r="A25" s="28">
        <v>15</v>
      </c>
      <c r="B25" s="94" t="str">
        <f>IF(ISERROR(VLOOKUP($A25,#REF!,11,FALSE))=TRUE," ",VLOOKUP($A25,#REF!,11,FALSE))</f>
        <v> </v>
      </c>
      <c r="C25" s="94" t="str">
        <f>IF(ISERROR(VLOOKUP($B25,#REF!,2,FALSE))=TRUE," ",VLOOKUP($B25,#REF!,2,FALSE))</f>
        <v> </v>
      </c>
      <c r="D25" s="94" t="str">
        <f>IF(ISERROR(VLOOKUP($B25,#REF!,11,FALSE))=TRUE," ",VLOOKUP($B25,#REF!,11,FALSE))</f>
        <v> </v>
      </c>
      <c r="E25" s="28" t="str">
        <f>IF(ISERROR(VLOOKUP($B25,#REF!,3,FALSE))=TRUE," ",IF(VLOOKUP($B25,#REF!,3,FALSE)=0,"б/р",VLOOKUP($B25,#REF!,3,FALSE)))</f>
        <v> </v>
      </c>
      <c r="F25" s="28"/>
      <c r="G25" s="46"/>
      <c r="H25" s="28"/>
      <c r="I25" s="216">
        <f t="shared" si="3"/>
        <v>0</v>
      </c>
      <c r="J25" s="28"/>
      <c r="K25" s="28"/>
      <c r="L25" s="217">
        <f t="shared" si="0"/>
        <v>0</v>
      </c>
      <c r="M25" s="46"/>
      <c r="N25" s="28"/>
      <c r="O25" s="216">
        <f t="shared" si="1"/>
        <v>0</v>
      </c>
      <c r="P25" s="28" t="str">
        <f t="shared" si="6"/>
        <v> </v>
      </c>
      <c r="Q25" s="28"/>
      <c r="R25" s="28">
        <f>IF(ISERROR(VLOOKUP($B25,#REF!,14,FALSE))=TRUE,0,IF(VLOOKUP($B25,#REF!,14,FALSE)&gt;1,VLOOKUP($B25,#REF!,14,FALSE),0))</f>
        <v>0</v>
      </c>
      <c r="S25" s="28" t="str">
        <f t="shared" si="2"/>
        <v> </v>
      </c>
      <c r="T25" s="28">
        <f t="shared" si="4"/>
        <v>0</v>
      </c>
      <c r="U25" s="28" t="str">
        <f t="shared" si="5"/>
        <v>---</v>
      </c>
    </row>
    <row r="26" spans="1:21" s="15" customFormat="1" ht="12.75">
      <c r="A26" s="28">
        <v>16</v>
      </c>
      <c r="B26" s="94" t="str">
        <f>IF(ISERROR(VLOOKUP($A26,#REF!,11,FALSE))=TRUE," ",VLOOKUP($A26,#REF!,11,FALSE))</f>
        <v> </v>
      </c>
      <c r="C26" s="94" t="str">
        <f>IF(ISERROR(VLOOKUP($B26,#REF!,2,FALSE))=TRUE," ",VLOOKUP($B26,#REF!,2,FALSE))</f>
        <v> </v>
      </c>
      <c r="D26" s="94" t="str">
        <f>IF(ISERROR(VLOOKUP($B26,#REF!,11,FALSE))=TRUE," ",VLOOKUP($B26,#REF!,11,FALSE))</f>
        <v> </v>
      </c>
      <c r="E26" s="28" t="str">
        <f>IF(ISERROR(VLOOKUP($B26,#REF!,3,FALSE))=TRUE," ",IF(VLOOKUP($B26,#REF!,3,FALSE)=0,"б/р",VLOOKUP($B26,#REF!,3,FALSE)))</f>
        <v> </v>
      </c>
      <c r="F26" s="28"/>
      <c r="G26" s="46"/>
      <c r="H26" s="28"/>
      <c r="I26" s="216">
        <f t="shared" si="3"/>
        <v>0</v>
      </c>
      <c r="J26" s="28"/>
      <c r="K26" s="28"/>
      <c r="L26" s="217">
        <f t="shared" si="0"/>
        <v>0</v>
      </c>
      <c r="M26" s="46"/>
      <c r="N26" s="28"/>
      <c r="O26" s="216">
        <f t="shared" si="1"/>
        <v>0</v>
      </c>
      <c r="P26" s="28" t="str">
        <f t="shared" si="6"/>
        <v> </v>
      </c>
      <c r="Q26" s="28"/>
      <c r="R26" s="28">
        <f>IF(ISERROR(VLOOKUP($B26,#REF!,14,FALSE))=TRUE,0,IF(VLOOKUP($B26,#REF!,14,FALSE)&gt;1,VLOOKUP($B26,#REF!,14,FALSE),0))</f>
        <v>0</v>
      </c>
      <c r="S26" s="28" t="str">
        <f t="shared" si="2"/>
        <v> </v>
      </c>
      <c r="T26" s="28">
        <f t="shared" si="4"/>
        <v>0</v>
      </c>
      <c r="U26" s="28" t="str">
        <f t="shared" si="5"/>
        <v>---</v>
      </c>
    </row>
    <row r="27" spans="1:21" s="15" customFormat="1" ht="12.75">
      <c r="A27" s="28">
        <v>17</v>
      </c>
      <c r="B27" s="94" t="str">
        <f>IF(ISERROR(VLOOKUP($A27,#REF!,11,FALSE))=TRUE," ",VLOOKUP($A27,#REF!,11,FALSE))</f>
        <v> </v>
      </c>
      <c r="C27" s="94" t="str">
        <f>IF(ISERROR(VLOOKUP($B27,#REF!,2,FALSE))=TRUE," ",VLOOKUP($B27,#REF!,2,FALSE))</f>
        <v> </v>
      </c>
      <c r="D27" s="94" t="str">
        <f>IF(ISERROR(VLOOKUP($B27,#REF!,11,FALSE))=TRUE," ",VLOOKUP($B27,#REF!,11,FALSE))</f>
        <v> </v>
      </c>
      <c r="E27" s="28" t="str">
        <f>IF(ISERROR(VLOOKUP($B27,#REF!,3,FALSE))=TRUE," ",IF(VLOOKUP($B27,#REF!,3,FALSE)=0,"б/р",VLOOKUP($B27,#REF!,3,FALSE)))</f>
        <v> </v>
      </c>
      <c r="F27" s="28"/>
      <c r="G27" s="46"/>
      <c r="H27" s="28"/>
      <c r="I27" s="216">
        <f t="shared" si="3"/>
        <v>0</v>
      </c>
      <c r="J27" s="28"/>
      <c r="K27" s="28"/>
      <c r="L27" s="217">
        <f t="shared" si="0"/>
        <v>0</v>
      </c>
      <c r="M27" s="46"/>
      <c r="N27" s="28"/>
      <c r="O27" s="216">
        <f t="shared" si="1"/>
        <v>0</v>
      </c>
      <c r="P27" s="28" t="str">
        <f t="shared" si="6"/>
        <v> </v>
      </c>
      <c r="Q27" s="28"/>
      <c r="R27" s="28">
        <f>IF(ISERROR(VLOOKUP($B27,#REF!,14,FALSE))=TRUE,0,IF(VLOOKUP($B27,#REF!,14,FALSE)&gt;1,VLOOKUP($B27,#REF!,14,FALSE),0))</f>
        <v>0</v>
      </c>
      <c r="S27" s="28" t="str">
        <f t="shared" si="2"/>
        <v> </v>
      </c>
      <c r="T27" s="28">
        <f t="shared" si="4"/>
        <v>0</v>
      </c>
      <c r="U27" s="28" t="str">
        <f t="shared" si="5"/>
        <v>---</v>
      </c>
    </row>
    <row r="28" spans="1:21" s="15" customFormat="1" ht="12.75">
      <c r="A28" s="28">
        <v>18</v>
      </c>
      <c r="B28" s="94" t="str">
        <f>IF(ISERROR(VLOOKUP($A28,#REF!,11,FALSE))=TRUE," ",VLOOKUP($A28,#REF!,11,FALSE))</f>
        <v> </v>
      </c>
      <c r="C28" s="94" t="str">
        <f>IF(ISERROR(VLOOKUP($B28,#REF!,2,FALSE))=TRUE," ",VLOOKUP($B28,#REF!,2,FALSE))</f>
        <v> </v>
      </c>
      <c r="D28" s="94" t="str">
        <f>IF(ISERROR(VLOOKUP($B28,#REF!,11,FALSE))=TRUE," ",VLOOKUP($B28,#REF!,11,FALSE))</f>
        <v> </v>
      </c>
      <c r="E28" s="28" t="str">
        <f>IF(ISERROR(VLOOKUP($B28,#REF!,3,FALSE))=TRUE," ",IF(VLOOKUP($B28,#REF!,3,FALSE)=0,"б/р",VLOOKUP($B28,#REF!,3,FALSE)))</f>
        <v> </v>
      </c>
      <c r="F28" s="28"/>
      <c r="G28" s="46"/>
      <c r="H28" s="28"/>
      <c r="I28" s="216">
        <f t="shared" si="3"/>
        <v>0</v>
      </c>
      <c r="J28" s="28"/>
      <c r="K28" s="28"/>
      <c r="L28" s="217">
        <f t="shared" si="0"/>
        <v>0</v>
      </c>
      <c r="M28" s="46"/>
      <c r="N28" s="28"/>
      <c r="O28" s="216">
        <f t="shared" si="1"/>
        <v>0</v>
      </c>
      <c r="P28" s="28" t="str">
        <f t="shared" si="6"/>
        <v> </v>
      </c>
      <c r="Q28" s="28"/>
      <c r="R28" s="28">
        <f>IF(ISERROR(VLOOKUP($B28,#REF!,14,FALSE))=TRUE,0,IF(VLOOKUP($B28,#REF!,14,FALSE)&gt;1,VLOOKUP($B28,#REF!,14,FALSE),0))</f>
        <v>0</v>
      </c>
      <c r="S28" s="28" t="str">
        <f t="shared" si="2"/>
        <v> </v>
      </c>
      <c r="T28" s="28">
        <f t="shared" si="4"/>
        <v>0</v>
      </c>
      <c r="U28" s="28" t="str">
        <f t="shared" si="5"/>
        <v>---</v>
      </c>
    </row>
    <row r="29" spans="1:21" s="15" customFormat="1" ht="12.75">
      <c r="A29" s="28">
        <v>19</v>
      </c>
      <c r="B29" s="94" t="str">
        <f>IF(ISERROR(VLOOKUP($A29,#REF!,11,FALSE))=TRUE," ",VLOOKUP($A29,#REF!,11,FALSE))</f>
        <v> </v>
      </c>
      <c r="C29" s="94" t="str">
        <f>IF(ISERROR(VLOOKUP($B29,#REF!,2,FALSE))=TRUE," ",VLOOKUP($B29,#REF!,2,FALSE))</f>
        <v> </v>
      </c>
      <c r="D29" s="94" t="str">
        <f>IF(ISERROR(VLOOKUP($B29,#REF!,11,FALSE))=TRUE," ",VLOOKUP($B29,#REF!,11,FALSE))</f>
        <v> </v>
      </c>
      <c r="E29" s="28" t="str">
        <f>IF(ISERROR(VLOOKUP($B29,#REF!,3,FALSE))=TRUE," ",IF(VLOOKUP($B29,#REF!,3,FALSE)=0,"б/р",VLOOKUP($B29,#REF!,3,FALSE)))</f>
        <v> </v>
      </c>
      <c r="F29" s="28"/>
      <c r="G29" s="46"/>
      <c r="H29" s="28"/>
      <c r="I29" s="216">
        <f t="shared" si="3"/>
        <v>0</v>
      </c>
      <c r="J29" s="28"/>
      <c r="K29" s="28"/>
      <c r="L29" s="217">
        <f t="shared" si="0"/>
        <v>0</v>
      </c>
      <c r="M29" s="46"/>
      <c r="N29" s="28"/>
      <c r="O29" s="216">
        <f t="shared" si="1"/>
        <v>0</v>
      </c>
      <c r="P29" s="28" t="str">
        <f t="shared" si="6"/>
        <v> </v>
      </c>
      <c r="Q29" s="28"/>
      <c r="R29" s="28">
        <f>IF(ISERROR(VLOOKUP($B29,#REF!,14,FALSE))=TRUE,0,IF(VLOOKUP($B29,#REF!,14,FALSE)&gt;1,VLOOKUP($B29,#REF!,14,FALSE),0))</f>
        <v>0</v>
      </c>
      <c r="S29" s="28" t="str">
        <f t="shared" si="2"/>
        <v> </v>
      </c>
      <c r="T29" s="28">
        <f t="shared" si="4"/>
        <v>0</v>
      </c>
      <c r="U29" s="28" t="str">
        <f t="shared" si="5"/>
        <v>---</v>
      </c>
    </row>
    <row r="30" spans="1:21" s="15" customFormat="1" ht="12.75">
      <c r="A30" s="28">
        <v>20</v>
      </c>
      <c r="B30" s="94" t="str">
        <f>IF(ISERROR(VLOOKUP($A30,#REF!,11,FALSE))=TRUE," ",VLOOKUP($A30,#REF!,11,FALSE))</f>
        <v> </v>
      </c>
      <c r="C30" s="94" t="str">
        <f>IF(ISERROR(VLOOKUP($B30,#REF!,2,FALSE))=TRUE," ",VLOOKUP($B30,#REF!,2,FALSE))</f>
        <v> </v>
      </c>
      <c r="D30" s="94" t="str">
        <f>IF(ISERROR(VLOOKUP($B30,#REF!,11,FALSE))=TRUE," ",VLOOKUP($B30,#REF!,11,FALSE))</f>
        <v> </v>
      </c>
      <c r="E30" s="28" t="str">
        <f>IF(ISERROR(VLOOKUP($B30,#REF!,3,FALSE))=TRUE," ",IF(VLOOKUP($B30,#REF!,3,FALSE)=0,"б/р",VLOOKUP($B30,#REF!,3,FALSE)))</f>
        <v> </v>
      </c>
      <c r="F30" s="28"/>
      <c r="G30" s="46"/>
      <c r="H30" s="28"/>
      <c r="I30" s="216">
        <f t="shared" si="3"/>
        <v>0</v>
      </c>
      <c r="J30" s="28"/>
      <c r="K30" s="28"/>
      <c r="L30" s="217">
        <f t="shared" si="0"/>
        <v>0</v>
      </c>
      <c r="M30" s="46"/>
      <c r="N30" s="28"/>
      <c r="O30" s="216">
        <f t="shared" si="1"/>
        <v>0</v>
      </c>
      <c r="P30" s="28" t="str">
        <f t="shared" si="6"/>
        <v> </v>
      </c>
      <c r="Q30" s="28"/>
      <c r="R30" s="28">
        <f>IF(ISERROR(VLOOKUP($B30,#REF!,14,FALSE))=TRUE,0,IF(VLOOKUP($B30,#REF!,14,FALSE)&gt;1,VLOOKUP($B30,#REF!,14,FALSE),0))</f>
        <v>0</v>
      </c>
      <c r="S30" s="28" t="str">
        <f t="shared" si="2"/>
        <v> </v>
      </c>
      <c r="T30" s="28">
        <f t="shared" si="4"/>
        <v>0</v>
      </c>
      <c r="U30" s="28" t="str">
        <f t="shared" si="5"/>
        <v>---</v>
      </c>
    </row>
    <row r="31" s="9" customFormat="1" ht="12.75"/>
    <row r="32" spans="1:21" s="9" customFormat="1" ht="15.75" hidden="1">
      <c r="A32"/>
      <c r="B32"/>
      <c r="C32"/>
      <c r="D32"/>
      <c r="E32"/>
      <c r="F32"/>
      <c r="G32"/>
      <c r="H32"/>
      <c r="I32"/>
      <c r="J32" s="71" t="s">
        <v>118</v>
      </c>
      <c r="K32"/>
      <c r="L32"/>
      <c r="M32"/>
      <c r="N32"/>
      <c r="O32"/>
      <c r="P32"/>
      <c r="Q32"/>
      <c r="R32"/>
      <c r="S32"/>
      <c r="T32"/>
      <c r="U32"/>
    </row>
    <row r="33" spans="1:21" s="9" customFormat="1" ht="13.5" hidden="1" thickBot="1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</row>
    <row r="34" spans="1:21" s="15" customFormat="1" ht="12.75" hidden="1">
      <c r="A34" s="74" t="s">
        <v>38</v>
      </c>
      <c r="B34" s="21" t="s">
        <v>101</v>
      </c>
      <c r="C34" s="21" t="s">
        <v>6</v>
      </c>
      <c r="D34" s="21"/>
      <c r="E34" s="21" t="s">
        <v>102</v>
      </c>
      <c r="F34" s="21" t="s">
        <v>100</v>
      </c>
      <c r="G34" s="79"/>
      <c r="H34" s="38" t="s">
        <v>105</v>
      </c>
      <c r="I34" s="81"/>
      <c r="J34" s="78"/>
      <c r="K34" s="78" t="s">
        <v>107</v>
      </c>
      <c r="L34" s="78"/>
      <c r="M34" s="79"/>
      <c r="N34" s="38" t="s">
        <v>108</v>
      </c>
      <c r="O34" s="81"/>
      <c r="P34" s="21" t="s">
        <v>109</v>
      </c>
      <c r="Q34" s="21" t="s">
        <v>32</v>
      </c>
      <c r="R34" s="21"/>
      <c r="S34" s="21"/>
      <c r="T34" s="21" t="s">
        <v>55</v>
      </c>
      <c r="U34" s="21" t="s">
        <v>110</v>
      </c>
    </row>
    <row r="35" spans="1:21" s="15" customFormat="1" ht="20.25" hidden="1" thickBot="1">
      <c r="A35" s="75" t="s">
        <v>119</v>
      </c>
      <c r="B35" s="23"/>
      <c r="C35" s="23"/>
      <c r="D35" s="23"/>
      <c r="E35" s="23" t="s">
        <v>7</v>
      </c>
      <c r="F35" s="23" t="s">
        <v>21</v>
      </c>
      <c r="G35" s="82" t="s">
        <v>112</v>
      </c>
      <c r="H35" s="76" t="s">
        <v>113</v>
      </c>
      <c r="I35" s="83" t="s">
        <v>115</v>
      </c>
      <c r="J35" s="23" t="s">
        <v>112</v>
      </c>
      <c r="K35" s="73" t="s">
        <v>113</v>
      </c>
      <c r="L35" s="23" t="s">
        <v>115</v>
      </c>
      <c r="M35" s="82" t="s">
        <v>112</v>
      </c>
      <c r="N35" s="73" t="s">
        <v>113</v>
      </c>
      <c r="O35" s="83" t="s">
        <v>115</v>
      </c>
      <c r="P35" s="23" t="s">
        <v>112</v>
      </c>
      <c r="Q35" s="23"/>
      <c r="R35" s="23"/>
      <c r="S35" s="23"/>
      <c r="T35" s="23" t="s">
        <v>116</v>
      </c>
      <c r="U35" s="75" t="s">
        <v>117</v>
      </c>
    </row>
    <row r="36" spans="1:21" s="15" customFormat="1" ht="12.75" hidden="1">
      <c r="A36" s="28">
        <v>1</v>
      </c>
      <c r="B36" s="28"/>
      <c r="C36" s="28"/>
      <c r="D36" s="28"/>
      <c r="E36" s="28"/>
      <c r="F36" s="28"/>
      <c r="G36" s="46"/>
      <c r="H36" s="28"/>
      <c r="I36" s="47"/>
      <c r="J36" s="28"/>
      <c r="K36" s="28"/>
      <c r="L36" s="28"/>
      <c r="M36" s="46"/>
      <c r="N36" s="28"/>
      <c r="O36" s="47"/>
      <c r="P36" s="28">
        <f aca="true" t="shared" si="7" ref="P36:P45">MAX(G36,J36)</f>
        <v>0</v>
      </c>
      <c r="Q36" s="28"/>
      <c r="R36" s="28"/>
      <c r="S36" s="28"/>
      <c r="T36" s="28" t="e">
        <f>SUM(200*P36/MAX($P$11:$P$45))</f>
        <v>#DIV/0!</v>
      </c>
      <c r="U36" s="28" t="e">
        <f>IF(#REF!="В 3.5",IF(P36&gt;=57,"КМС",IF(P36&gt;=47,1,IF(P36&gt;=42,2,IF(P36&gt;=37,3,IF(P36&gt;=33,4,IF(P36&gt;=28,5,"---")))))),"---")</f>
        <v>#REF!</v>
      </c>
    </row>
    <row r="37" spans="1:21" s="15" customFormat="1" ht="12.75" hidden="1">
      <c r="A37" s="28">
        <v>2</v>
      </c>
      <c r="B37" s="28"/>
      <c r="C37" s="28"/>
      <c r="D37" s="28"/>
      <c r="E37" s="28"/>
      <c r="F37" s="28"/>
      <c r="G37" s="46"/>
      <c r="H37" s="28"/>
      <c r="I37" s="47"/>
      <c r="J37" s="28"/>
      <c r="K37" s="28"/>
      <c r="L37" s="28"/>
      <c r="M37" s="46"/>
      <c r="N37" s="28"/>
      <c r="O37" s="47"/>
      <c r="P37" s="28">
        <f t="shared" si="7"/>
        <v>0</v>
      </c>
      <c r="Q37" s="28"/>
      <c r="R37" s="28"/>
      <c r="S37" s="28"/>
      <c r="T37" s="28" t="e">
        <f>SUM(200*P37/MAX($P$11:$P$45))</f>
        <v>#DIV/0!</v>
      </c>
      <c r="U37" s="28" t="e">
        <f>IF(#REF!="В 3.5",IF(P37&gt;=57,"КМС",IF(P37&gt;=47,1,IF(P37&gt;=42,2,IF(P37&gt;=37,3,IF(P37&gt;=33,4,IF(P37&gt;=28,5,"---")))))),"---")</f>
        <v>#REF!</v>
      </c>
    </row>
    <row r="38" spans="1:21" s="15" customFormat="1" ht="12.75" hidden="1">
      <c r="A38" s="28">
        <v>3</v>
      </c>
      <c r="B38" s="28"/>
      <c r="C38" s="28"/>
      <c r="D38" s="28"/>
      <c r="E38" s="28"/>
      <c r="F38" s="28"/>
      <c r="G38" s="46"/>
      <c r="H38" s="28"/>
      <c r="I38" s="47"/>
      <c r="J38" s="28"/>
      <c r="K38" s="28"/>
      <c r="L38" s="28"/>
      <c r="M38" s="46"/>
      <c r="N38" s="28"/>
      <c r="O38" s="47"/>
      <c r="P38" s="28">
        <f t="shared" si="7"/>
        <v>0</v>
      </c>
      <c r="Q38" s="28"/>
      <c r="R38" s="28"/>
      <c r="S38" s="28"/>
      <c r="T38" s="28" t="e">
        <f aca="true" t="shared" si="8" ref="T38:T45">SUM(200*P38/MAX($P$11:$P$45))</f>
        <v>#DIV/0!</v>
      </c>
      <c r="U38" s="28" t="e">
        <f>IF(#REF!="В 3.5",IF(P38&gt;=57,"КМС",IF(P38&gt;=47,1,IF(P38&gt;=42,2,IF(P38&gt;=37,3,IF(P38&gt;=33,4,IF(P38&gt;=28,5,"---")))))),"---")</f>
        <v>#REF!</v>
      </c>
    </row>
    <row r="39" spans="1:21" s="15" customFormat="1" ht="12.75" hidden="1">
      <c r="A39" s="28">
        <v>4</v>
      </c>
      <c r="B39" s="28"/>
      <c r="C39" s="28"/>
      <c r="D39" s="28"/>
      <c r="E39" s="28"/>
      <c r="F39" s="28"/>
      <c r="G39" s="46"/>
      <c r="H39" s="28"/>
      <c r="I39" s="47"/>
      <c r="J39" s="28"/>
      <c r="K39" s="28"/>
      <c r="L39" s="28"/>
      <c r="M39" s="46"/>
      <c r="N39" s="28"/>
      <c r="O39" s="47"/>
      <c r="P39" s="28">
        <f t="shared" si="7"/>
        <v>0</v>
      </c>
      <c r="Q39" s="28"/>
      <c r="R39" s="28"/>
      <c r="S39" s="28"/>
      <c r="T39" s="28" t="e">
        <f t="shared" si="8"/>
        <v>#DIV/0!</v>
      </c>
      <c r="U39" s="28" t="e">
        <f>IF(#REF!="В 3.5",IF(P39&gt;=57,"КМС",IF(P39&gt;=47,1,IF(P39&gt;=42,2,IF(P39&gt;=37,3,IF(P39&gt;=33,4,IF(P39&gt;=28,5,"---")))))),"---")</f>
        <v>#REF!</v>
      </c>
    </row>
    <row r="40" spans="1:21" s="15" customFormat="1" ht="12.75" hidden="1">
      <c r="A40" s="28">
        <v>5</v>
      </c>
      <c r="B40" s="28"/>
      <c r="C40" s="28"/>
      <c r="D40" s="28"/>
      <c r="E40" s="28"/>
      <c r="F40" s="28"/>
      <c r="G40" s="46"/>
      <c r="H40" s="28"/>
      <c r="I40" s="47"/>
      <c r="J40" s="28"/>
      <c r="K40" s="28"/>
      <c r="L40" s="28"/>
      <c r="M40" s="46"/>
      <c r="N40" s="28"/>
      <c r="O40" s="47"/>
      <c r="P40" s="28">
        <f t="shared" si="7"/>
        <v>0</v>
      </c>
      <c r="Q40" s="28"/>
      <c r="R40" s="28"/>
      <c r="S40" s="28"/>
      <c r="T40" s="28" t="e">
        <f t="shared" si="8"/>
        <v>#DIV/0!</v>
      </c>
      <c r="U40" s="28" t="e">
        <f>IF(#REF!="В 3.5",IF(P40&gt;=57,"КМС",IF(P40&gt;=47,1,IF(P40&gt;=42,2,IF(P40&gt;=37,3,IF(P40&gt;=33,4,IF(P40&gt;=28,5,"---")))))),"---")</f>
        <v>#REF!</v>
      </c>
    </row>
    <row r="41" spans="1:21" s="15" customFormat="1" ht="12.75" hidden="1">
      <c r="A41" s="28">
        <v>6</v>
      </c>
      <c r="B41" s="28"/>
      <c r="C41" s="28"/>
      <c r="D41" s="28"/>
      <c r="E41" s="28"/>
      <c r="F41" s="28"/>
      <c r="G41" s="46"/>
      <c r="H41" s="28"/>
      <c r="I41" s="47"/>
      <c r="J41" s="28"/>
      <c r="K41" s="28"/>
      <c r="L41" s="28"/>
      <c r="M41" s="46"/>
      <c r="N41" s="28"/>
      <c r="O41" s="47"/>
      <c r="P41" s="28">
        <f t="shared" si="7"/>
        <v>0</v>
      </c>
      <c r="Q41" s="28"/>
      <c r="R41" s="28"/>
      <c r="S41" s="28"/>
      <c r="T41" s="28" t="e">
        <f t="shared" si="8"/>
        <v>#DIV/0!</v>
      </c>
      <c r="U41" s="28" t="e">
        <f>IF(#REF!="В 3.5",IF(P41&gt;=57,"КМС",IF(P41&gt;=47,1,IF(P41&gt;=42,2,IF(P41&gt;=37,3,IF(P41&gt;=33,4,IF(P41&gt;=28,5,"---")))))),"---")</f>
        <v>#REF!</v>
      </c>
    </row>
    <row r="42" spans="1:21" s="15" customFormat="1" ht="12.75" hidden="1">
      <c r="A42" s="28">
        <v>7</v>
      </c>
      <c r="B42" s="28"/>
      <c r="C42" s="28"/>
      <c r="D42" s="28"/>
      <c r="E42" s="28"/>
      <c r="F42" s="28"/>
      <c r="G42" s="46"/>
      <c r="H42" s="28"/>
      <c r="I42" s="47"/>
      <c r="J42" s="28"/>
      <c r="K42" s="28"/>
      <c r="L42" s="28"/>
      <c r="M42" s="46"/>
      <c r="N42" s="28"/>
      <c r="O42" s="47"/>
      <c r="P42" s="28">
        <f t="shared" si="7"/>
        <v>0</v>
      </c>
      <c r="Q42" s="28"/>
      <c r="R42" s="28"/>
      <c r="S42" s="28"/>
      <c r="T42" s="28" t="e">
        <f t="shared" si="8"/>
        <v>#DIV/0!</v>
      </c>
      <c r="U42" s="28" t="e">
        <f>IF(#REF!="В 3.5",IF(P42&gt;=57,"КМС",IF(P42&gt;=47,1,IF(P42&gt;=42,2,IF(P42&gt;=37,3,IF(P42&gt;=33,4,IF(P42&gt;=28,5,"---")))))),"---")</f>
        <v>#REF!</v>
      </c>
    </row>
    <row r="43" spans="1:21" s="15" customFormat="1" ht="12.75" hidden="1">
      <c r="A43" s="28">
        <v>8</v>
      </c>
      <c r="B43" s="28"/>
      <c r="C43" s="28"/>
      <c r="D43" s="28"/>
      <c r="E43" s="28"/>
      <c r="F43" s="28"/>
      <c r="G43" s="46"/>
      <c r="H43" s="28"/>
      <c r="I43" s="47"/>
      <c r="J43" s="28"/>
      <c r="K43" s="28"/>
      <c r="L43" s="28"/>
      <c r="M43" s="46"/>
      <c r="N43" s="28"/>
      <c r="O43" s="47"/>
      <c r="P43" s="28">
        <f t="shared" si="7"/>
        <v>0</v>
      </c>
      <c r="Q43" s="28"/>
      <c r="R43" s="28"/>
      <c r="S43" s="28"/>
      <c r="T43" s="28" t="e">
        <f t="shared" si="8"/>
        <v>#DIV/0!</v>
      </c>
      <c r="U43" s="28" t="e">
        <f>IF(#REF!="В 3.5",IF(P43&gt;=57,"КМС",IF(P43&gt;=47,1,IF(P43&gt;=42,2,IF(P43&gt;=37,3,IF(P43&gt;=33,4,IF(P43&gt;=28,5,"---")))))),"---")</f>
        <v>#REF!</v>
      </c>
    </row>
    <row r="44" spans="1:21" s="15" customFormat="1" ht="12.75" hidden="1">
      <c r="A44" s="28">
        <v>9</v>
      </c>
      <c r="B44" s="28"/>
      <c r="C44" s="28"/>
      <c r="D44" s="28"/>
      <c r="E44" s="28"/>
      <c r="F44" s="28"/>
      <c r="G44" s="46"/>
      <c r="H44" s="28"/>
      <c r="I44" s="47"/>
      <c r="J44" s="28"/>
      <c r="K44" s="28"/>
      <c r="L44" s="28"/>
      <c r="M44" s="46"/>
      <c r="N44" s="28"/>
      <c r="O44" s="47"/>
      <c r="P44" s="28">
        <f t="shared" si="7"/>
        <v>0</v>
      </c>
      <c r="Q44" s="28"/>
      <c r="R44" s="28"/>
      <c r="S44" s="28"/>
      <c r="T44" s="28" t="e">
        <f t="shared" si="8"/>
        <v>#DIV/0!</v>
      </c>
      <c r="U44" s="28" t="e">
        <f>IF(#REF!="В 3.5",IF(P44&gt;=57,"КМС",IF(P44&gt;=47,1,IF(P44&gt;=42,2,IF(P44&gt;=37,3,IF(P44&gt;=33,4,IF(P44&gt;=28,5,"---")))))),"---")</f>
        <v>#REF!</v>
      </c>
    </row>
    <row r="45" spans="1:21" s="15" customFormat="1" ht="13.5" hidden="1" thickBot="1">
      <c r="A45" s="84">
        <v>10</v>
      </c>
      <c r="B45" s="84"/>
      <c r="C45" s="84"/>
      <c r="D45" s="84"/>
      <c r="E45" s="84"/>
      <c r="F45" s="84"/>
      <c r="G45" s="85"/>
      <c r="H45" s="84"/>
      <c r="I45" s="86"/>
      <c r="J45" s="84"/>
      <c r="K45" s="84"/>
      <c r="L45" s="84"/>
      <c r="M45" s="85"/>
      <c r="N45" s="84"/>
      <c r="O45" s="86"/>
      <c r="P45" s="84">
        <f t="shared" si="7"/>
        <v>0</v>
      </c>
      <c r="Q45" s="84"/>
      <c r="R45" s="84"/>
      <c r="S45" s="84"/>
      <c r="T45" s="84" t="e">
        <f t="shared" si="8"/>
        <v>#DIV/0!</v>
      </c>
      <c r="U45" s="84" t="e">
        <f>IF(#REF!="В 3.5",IF(P45&gt;=57,"КМС",IF(P45&gt;=47,1,IF(P45&gt;=42,2,IF(P45&gt;=37,3,IF(P45&gt;=33,4,IF(P45&gt;=28,5,"---")))))),"---")</f>
        <v>#REF!</v>
      </c>
    </row>
    <row r="46" spans="1:21" s="15" customFormat="1" ht="12.7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</row>
    <row r="47" s="15" customFormat="1" ht="12.75"/>
    <row r="48" spans="2:6" ht="12.75">
      <c r="B48" t="s">
        <v>35</v>
      </c>
      <c r="F48" t="s">
        <v>36</v>
      </c>
    </row>
  </sheetData>
  <sheetProtection/>
  <mergeCells count="10">
    <mergeCell ref="P9:P10"/>
    <mergeCell ref="Q9:Q10"/>
    <mergeCell ref="R9:R10"/>
    <mergeCell ref="S9:S10"/>
    <mergeCell ref="B9:B10"/>
    <mergeCell ref="C9:C10"/>
    <mergeCell ref="D9:D10"/>
    <mergeCell ref="G9:I9"/>
    <mergeCell ref="J9:L9"/>
    <mergeCell ref="M9:O9"/>
  </mergeCells>
  <printOptions/>
  <pageMargins left="0.5905511811023623" right="0.3937007874015748" top="0.984251968503937" bottom="0.984251968503937" header="0.5118110236220472" footer="0.5118110236220472"/>
  <pageSetup horizontalDpi="120" verticalDpi="120" orientation="portrait" paperSize="8" r:id="rId1"/>
  <headerFooter alignWithMargins="0">
    <oddHeader>&amp;C&amp;A</oddHeader>
    <oddFooter>&amp;CСтр.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66"/>
  </sheetPr>
  <dimension ref="A1:AC39"/>
  <sheetViews>
    <sheetView showZeros="0" zoomScalePageLayoutView="0" workbookViewId="0" topLeftCell="A1">
      <selection activeCell="B7" sqref="B7"/>
    </sheetView>
  </sheetViews>
  <sheetFormatPr defaultColWidth="9.00390625" defaultRowHeight="12.75"/>
  <cols>
    <col min="1" max="1" width="3.25390625" style="0" customWidth="1"/>
    <col min="2" max="3" width="4.375" style="0" customWidth="1"/>
    <col min="4" max="5" width="4.625" style="0" customWidth="1"/>
    <col min="6" max="6" width="5.00390625" style="0" customWidth="1"/>
    <col min="7" max="7" width="4.375" style="0" customWidth="1"/>
    <col min="8" max="8" width="4.625" style="0" customWidth="1"/>
    <col min="9" max="10" width="4.375" style="0" customWidth="1"/>
    <col min="11" max="11" width="5.00390625" style="0" customWidth="1"/>
    <col min="12" max="13" width="4.625" style="0" customWidth="1"/>
    <col min="14" max="14" width="4.375" style="0" customWidth="1"/>
    <col min="15" max="15" width="4.25390625" style="0" customWidth="1"/>
    <col min="16" max="16" width="5.00390625" style="0" customWidth="1"/>
    <col min="17" max="17" width="4.375" style="0" customWidth="1"/>
    <col min="18" max="18" width="4.625" style="0" customWidth="1"/>
    <col min="19" max="19" width="4.375" style="0" customWidth="1"/>
    <col min="20" max="20" width="4.625" style="0" customWidth="1"/>
    <col min="21" max="21" width="5.00390625" style="0" customWidth="1"/>
    <col min="22" max="23" width="4.375" style="0" customWidth="1"/>
    <col min="24" max="24" width="4.625" style="0" customWidth="1"/>
    <col min="25" max="25" width="4.375" style="0" customWidth="1"/>
    <col min="26" max="26" width="5.00390625" style="0" customWidth="1"/>
    <col min="27" max="27" width="6.625" style="0" customWidth="1"/>
  </cols>
  <sheetData>
    <row r="1" spans="2:29" ht="12.75">
      <c r="B1" s="179" t="s">
        <v>149</v>
      </c>
      <c r="K1" s="5" t="e">
        <f>#REF!</f>
        <v>#REF!</v>
      </c>
      <c r="AB1" s="24"/>
      <c r="AC1" s="24"/>
    </row>
    <row r="2" spans="1:29" ht="13.5" thickBot="1">
      <c r="A2" s="19" t="s">
        <v>151</v>
      </c>
      <c r="B2" s="19"/>
      <c r="C2" s="19"/>
      <c r="D2" s="19"/>
      <c r="E2" s="19"/>
      <c r="F2" s="19"/>
      <c r="G2" s="206" t="e">
        <f>#REF!</f>
        <v>#REF!</v>
      </c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B2" s="24"/>
      <c r="AC2" s="24"/>
    </row>
    <row r="3" spans="2:29" ht="13.5" thickTop="1">
      <c r="B3" s="337" t="s">
        <v>152</v>
      </c>
      <c r="C3" s="338"/>
      <c r="D3" s="338"/>
      <c r="E3" s="338"/>
      <c r="F3" s="339"/>
      <c r="G3" s="337" t="s">
        <v>133</v>
      </c>
      <c r="H3" s="338"/>
      <c r="I3" s="338"/>
      <c r="J3" s="338"/>
      <c r="K3" s="339"/>
      <c r="L3" s="337" t="s">
        <v>133</v>
      </c>
      <c r="M3" s="338"/>
      <c r="N3" s="338"/>
      <c r="O3" s="338"/>
      <c r="P3" s="339"/>
      <c r="Q3" s="337" t="s">
        <v>133</v>
      </c>
      <c r="R3" s="338"/>
      <c r="S3" s="338"/>
      <c r="T3" s="338"/>
      <c r="U3" s="339"/>
      <c r="V3" s="340" t="s">
        <v>73</v>
      </c>
      <c r="W3" s="341"/>
      <c r="X3" s="341"/>
      <c r="Y3" s="341"/>
      <c r="Z3" s="334" t="s">
        <v>179</v>
      </c>
      <c r="AB3" s="24"/>
      <c r="AC3" s="24"/>
    </row>
    <row r="4" spans="2:29" ht="12.75">
      <c r="B4" s="344" t="s">
        <v>136</v>
      </c>
      <c r="C4" s="345"/>
      <c r="D4" s="345"/>
      <c r="E4" s="345"/>
      <c r="F4" s="346"/>
      <c r="G4" s="344" t="s">
        <v>137</v>
      </c>
      <c r="H4" s="345"/>
      <c r="I4" s="345"/>
      <c r="J4" s="345"/>
      <c r="K4" s="346"/>
      <c r="L4" s="344" t="s">
        <v>138</v>
      </c>
      <c r="M4" s="345"/>
      <c r="N4" s="345"/>
      <c r="O4" s="345"/>
      <c r="P4" s="346"/>
      <c r="Q4" s="344" t="s">
        <v>139</v>
      </c>
      <c r="R4" s="345"/>
      <c r="S4" s="345"/>
      <c r="T4" s="345"/>
      <c r="U4" s="346"/>
      <c r="V4" s="342"/>
      <c r="W4" s="343"/>
      <c r="X4" s="343"/>
      <c r="Y4" s="343"/>
      <c r="Z4" s="335"/>
      <c r="AB4" s="24"/>
      <c r="AC4" s="24"/>
    </row>
    <row r="5" spans="2:29" ht="12.75">
      <c r="B5" s="347" t="s">
        <v>133</v>
      </c>
      <c r="C5" s="348"/>
      <c r="D5" s="348"/>
      <c r="E5" s="348"/>
      <c r="F5" s="349"/>
      <c r="G5" s="347" t="s">
        <v>134</v>
      </c>
      <c r="H5" s="348"/>
      <c r="I5" s="348"/>
      <c r="J5" s="348"/>
      <c r="K5" s="349"/>
      <c r="L5" s="347" t="s">
        <v>134</v>
      </c>
      <c r="M5" s="348"/>
      <c r="N5" s="348"/>
      <c r="O5" s="348"/>
      <c r="P5" s="349"/>
      <c r="Q5" s="347" t="s">
        <v>134</v>
      </c>
      <c r="R5" s="348"/>
      <c r="S5" s="348"/>
      <c r="T5" s="348"/>
      <c r="U5" s="349"/>
      <c r="V5" s="347" t="s">
        <v>134</v>
      </c>
      <c r="W5" s="348"/>
      <c r="X5" s="348"/>
      <c r="Y5" s="350"/>
      <c r="Z5" s="335"/>
      <c r="AB5" s="24"/>
      <c r="AC5" s="24"/>
    </row>
    <row r="6" spans="1:29" ht="115.5" thickBot="1">
      <c r="A6" s="207" t="s">
        <v>135</v>
      </c>
      <c r="B6" s="208" t="e">
        <f>#REF!</f>
        <v>#REF!</v>
      </c>
      <c r="C6" s="209" t="e">
        <f>#REF!</f>
        <v>#REF!</v>
      </c>
      <c r="D6" s="209" t="e">
        <f>#REF!</f>
        <v>#REF!</v>
      </c>
      <c r="E6" s="209" t="e">
        <f>#REF!</f>
        <v>#REF!</v>
      </c>
      <c r="F6" s="210" t="e">
        <f>#REF!</f>
        <v>#REF!</v>
      </c>
      <c r="G6" s="208" t="e">
        <f>$B$6</f>
        <v>#REF!</v>
      </c>
      <c r="H6" s="209" t="e">
        <f>$C$6</f>
        <v>#REF!</v>
      </c>
      <c r="I6" s="209" t="e">
        <f>$D$6</f>
        <v>#REF!</v>
      </c>
      <c r="J6" s="209" t="e">
        <f>$E$6</f>
        <v>#REF!</v>
      </c>
      <c r="K6" s="210" t="e">
        <f>$F$6</f>
        <v>#REF!</v>
      </c>
      <c r="L6" s="208" t="e">
        <f>$B$6</f>
        <v>#REF!</v>
      </c>
      <c r="M6" s="209" t="e">
        <f>$C$6</f>
        <v>#REF!</v>
      </c>
      <c r="N6" s="209" t="e">
        <f>$D$6</f>
        <v>#REF!</v>
      </c>
      <c r="O6" s="209" t="e">
        <f>$E$6</f>
        <v>#REF!</v>
      </c>
      <c r="P6" s="210" t="e">
        <f>$F$6</f>
        <v>#REF!</v>
      </c>
      <c r="Q6" s="208" t="e">
        <f>$B$6</f>
        <v>#REF!</v>
      </c>
      <c r="R6" s="209" t="e">
        <f>$C$6</f>
        <v>#REF!</v>
      </c>
      <c r="S6" s="209" t="e">
        <f>$D$6</f>
        <v>#REF!</v>
      </c>
      <c r="T6" s="209" t="e">
        <f>$E$6</f>
        <v>#REF!</v>
      </c>
      <c r="U6" s="210" t="e">
        <f>$F$6</f>
        <v>#REF!</v>
      </c>
      <c r="V6" s="208" t="s">
        <v>136</v>
      </c>
      <c r="W6" s="209" t="s">
        <v>137</v>
      </c>
      <c r="X6" s="209" t="s">
        <v>138</v>
      </c>
      <c r="Y6" s="244" t="s">
        <v>139</v>
      </c>
      <c r="Z6" s="336"/>
      <c r="AA6" s="211"/>
      <c r="AB6" s="24"/>
      <c r="AC6" s="24"/>
    </row>
    <row r="7" spans="1:29" ht="13.5" thickTop="1">
      <c r="A7" s="114">
        <v>1</v>
      </c>
      <c r="B7" s="203"/>
      <c r="C7" s="149"/>
      <c r="D7" s="149"/>
      <c r="E7" s="149"/>
      <c r="F7" s="115"/>
      <c r="G7" s="203"/>
      <c r="H7" s="149"/>
      <c r="I7" s="149"/>
      <c r="J7" s="149"/>
      <c r="K7" s="115"/>
      <c r="L7" s="203"/>
      <c r="M7" s="149"/>
      <c r="N7" s="149"/>
      <c r="O7" s="149"/>
      <c r="P7" s="115"/>
      <c r="Q7" s="203"/>
      <c r="R7" s="149"/>
      <c r="S7" s="149"/>
      <c r="T7" s="149"/>
      <c r="U7" s="115"/>
      <c r="V7" s="203">
        <f>IF(ISERROR(SUM(SUM($B7:$F7)-SMALL($B7:$F7,SUM(6-$G$2))-LARGE($B7:$F7,SUM(6-$G$2))))=TRUE,0,SUM(SUM($B7:$F7)-SMALL($B7:$F7,SUM(6-$G$2))-LARGE($B7:$F7,SUM(6-$G$2))))</f>
        <v>0</v>
      </c>
      <c r="W7" s="149">
        <f>IF(ISERROR(SUM(SUM($G7:$K7)-SMALL($G7:$K7,SUM(6-$G$2))-LARGE($G7:$K7,SUM(6-$G$2))))=TRUE,0,SUM(SUM($G7:$K7)-SMALL($G7:$K7,SUM(6-$G$2))-LARGE($G7:$K7,SUM(6-$G$2))))</f>
        <v>0</v>
      </c>
      <c r="X7" s="149">
        <f>IF(ISERROR(SUM(SUM($L7:$P7)-SMALL($L7:$P7,SUM(6-$G$2))-LARGE($L7:$P7,SUM(6-$G$2))))=TRUE,0,SUM(SUM($L7:$P7)-SMALL($L7:$P7,SUM(6-$G$2))-LARGE($L7:$P7,SUM(6-$G$2))))</f>
        <v>0</v>
      </c>
      <c r="Y7" s="114">
        <f>IF(ISERROR(SUM(SUM($Q7:$U7)-SMALL($Q7:$U7,SUM(6-$G$2))-LARGE($Q7:$U7,SUM(6-$G$2))))=TRUE,0,SUM(SUM($Q7:$U7)-SMALL($Q7:$U7,SUM(6-$G$2))-LARGE($Q7:$U7,SUM(6-$G$2))))</f>
        <v>0</v>
      </c>
      <c r="Z7" s="245">
        <f>SUM(V7:Y7)</f>
        <v>0</v>
      </c>
      <c r="AB7" s="24"/>
      <c r="AC7" s="24"/>
    </row>
    <row r="8" spans="1:29" ht="12.75">
      <c r="A8" s="69">
        <v>2</v>
      </c>
      <c r="B8" s="46"/>
      <c r="C8" s="28"/>
      <c r="D8" s="28"/>
      <c r="E8" s="28"/>
      <c r="F8" s="47"/>
      <c r="G8" s="46"/>
      <c r="H8" s="28"/>
      <c r="I8" s="28"/>
      <c r="J8" s="28"/>
      <c r="K8" s="47"/>
      <c r="L8" s="46"/>
      <c r="M8" s="28"/>
      <c r="N8" s="28"/>
      <c r="O8" s="28"/>
      <c r="P8" s="47"/>
      <c r="Q8" s="46"/>
      <c r="R8" s="28"/>
      <c r="S8" s="28"/>
      <c r="T8" s="28"/>
      <c r="U8" s="47"/>
      <c r="V8" s="203">
        <f aca="true" t="shared" si="0" ref="V8:V28">IF(ISERROR(SUM(SUM($B8:$F8)-SMALL($B8:$F8,SUM(6-$G$2))-LARGE($B8:$F8,SUM(6-$G$2))))=TRUE,0,SUM(SUM($B8:$F8)-SMALL($B8:$F8,SUM(6-$G$2))-LARGE($B8:$F8,SUM(6-$G$2))))</f>
        <v>0</v>
      </c>
      <c r="W8" s="149">
        <f aca="true" t="shared" si="1" ref="W8:W28">IF(ISERROR(SUM(SUM($G8:$K8)-SMALL($G8:$K8,SUM(6-$G$2))-LARGE($G8:$K8,SUM(6-$G$2))))=TRUE,0,SUM(SUM($G8:$K8)-SMALL($G8:$K8,SUM(6-$G$2))-LARGE($G8:$K8,SUM(6-$G$2))))</f>
        <v>0</v>
      </c>
      <c r="X8" s="149">
        <f aca="true" t="shared" si="2" ref="X8:X28">IF(ISERROR(SUM(SUM($L8:$P8)-SMALL($L8:$P8,SUM(6-$G$2))-LARGE($L8:$P8,SUM(6-$G$2))))=TRUE,0,SUM(SUM($L8:$P8)-SMALL($L8:$P8,SUM(6-$G$2))-LARGE($L8:$P8,SUM(6-$G$2))))</f>
        <v>0</v>
      </c>
      <c r="Y8" s="114">
        <f aca="true" t="shared" si="3" ref="Y8:Y28">IF(ISERROR(SUM(SUM($Q8:$U8)-SMALL($Q8:$U8,SUM(6-$G$2))-LARGE($Q8:$U8,SUM(6-$G$2))))=TRUE,0,SUM(SUM($Q8:$U8)-SMALL($Q8:$U8,SUM(6-$G$2))-LARGE($Q8:$U8,SUM(6-$G$2))))</f>
        <v>0</v>
      </c>
      <c r="Z8" s="246">
        <f aca="true" t="shared" si="4" ref="Z8:Z28">SUM(V8:Y8)</f>
        <v>0</v>
      </c>
      <c r="AB8" s="24"/>
      <c r="AC8" s="24"/>
    </row>
    <row r="9" spans="1:29" ht="12.75">
      <c r="A9" s="69">
        <v>3</v>
      </c>
      <c r="B9" s="46"/>
      <c r="C9" s="28"/>
      <c r="D9" s="28"/>
      <c r="E9" s="28"/>
      <c r="F9" s="47"/>
      <c r="G9" s="46"/>
      <c r="H9" s="28"/>
      <c r="I9" s="28"/>
      <c r="J9" s="28"/>
      <c r="K9" s="47"/>
      <c r="L9" s="46"/>
      <c r="M9" s="28"/>
      <c r="N9" s="28"/>
      <c r="O9" s="28"/>
      <c r="P9" s="47"/>
      <c r="Q9" s="46"/>
      <c r="R9" s="28"/>
      <c r="S9" s="28"/>
      <c r="T9" s="28"/>
      <c r="U9" s="47"/>
      <c r="V9" s="203">
        <f t="shared" si="0"/>
        <v>0</v>
      </c>
      <c r="W9" s="149">
        <f t="shared" si="1"/>
        <v>0</v>
      </c>
      <c r="X9" s="149">
        <f t="shared" si="2"/>
        <v>0</v>
      </c>
      <c r="Y9" s="114">
        <f t="shared" si="3"/>
        <v>0</v>
      </c>
      <c r="Z9" s="246">
        <f t="shared" si="4"/>
        <v>0</v>
      </c>
      <c r="AB9" s="24"/>
      <c r="AC9" s="24"/>
    </row>
    <row r="10" spans="1:29" ht="12.75">
      <c r="A10" s="69">
        <v>4</v>
      </c>
      <c r="B10" s="46"/>
      <c r="C10" s="28"/>
      <c r="D10" s="28"/>
      <c r="E10" s="28"/>
      <c r="F10" s="47"/>
      <c r="G10" s="46"/>
      <c r="H10" s="28"/>
      <c r="I10" s="28"/>
      <c r="J10" s="28"/>
      <c r="K10" s="47"/>
      <c r="L10" s="46"/>
      <c r="M10" s="28"/>
      <c r="N10" s="28"/>
      <c r="O10" s="28"/>
      <c r="P10" s="47"/>
      <c r="Q10" s="46"/>
      <c r="R10" s="28"/>
      <c r="S10" s="28"/>
      <c r="T10" s="28"/>
      <c r="U10" s="47"/>
      <c r="V10" s="203">
        <f t="shared" si="0"/>
        <v>0</v>
      </c>
      <c r="W10" s="149">
        <f t="shared" si="1"/>
        <v>0</v>
      </c>
      <c r="X10" s="149">
        <f t="shared" si="2"/>
        <v>0</v>
      </c>
      <c r="Y10" s="114">
        <f t="shared" si="3"/>
        <v>0</v>
      </c>
      <c r="Z10" s="246">
        <f t="shared" si="4"/>
        <v>0</v>
      </c>
      <c r="AB10" s="24"/>
      <c r="AC10" s="24"/>
    </row>
    <row r="11" spans="1:29" ht="12.75">
      <c r="A11" s="69">
        <v>5</v>
      </c>
      <c r="B11" s="46"/>
      <c r="C11" s="28"/>
      <c r="D11" s="28"/>
      <c r="E11" s="28"/>
      <c r="F11" s="47"/>
      <c r="G11" s="46"/>
      <c r="H11" s="28"/>
      <c r="I11" s="28"/>
      <c r="J11" s="28"/>
      <c r="K11" s="47"/>
      <c r="L11" s="46"/>
      <c r="M11" s="28"/>
      <c r="N11" s="28"/>
      <c r="O11" s="28"/>
      <c r="P11" s="47"/>
      <c r="Q11" s="46"/>
      <c r="R11" s="28"/>
      <c r="S11" s="28"/>
      <c r="T11" s="28"/>
      <c r="U11" s="47"/>
      <c r="V11" s="203">
        <f t="shared" si="0"/>
        <v>0</v>
      </c>
      <c r="W11" s="149">
        <f t="shared" si="1"/>
        <v>0</v>
      </c>
      <c r="X11" s="149">
        <f t="shared" si="2"/>
        <v>0</v>
      </c>
      <c r="Y11" s="114">
        <f t="shared" si="3"/>
        <v>0</v>
      </c>
      <c r="Z11" s="246">
        <f t="shared" si="4"/>
        <v>0</v>
      </c>
      <c r="AB11" s="24"/>
      <c r="AC11" s="24"/>
    </row>
    <row r="12" spans="1:29" ht="12.75">
      <c r="A12" s="69">
        <v>6</v>
      </c>
      <c r="B12" s="46"/>
      <c r="C12" s="28"/>
      <c r="D12" s="28"/>
      <c r="E12" s="28"/>
      <c r="F12" s="47"/>
      <c r="G12" s="46"/>
      <c r="H12" s="28"/>
      <c r="I12" s="28"/>
      <c r="J12" s="28"/>
      <c r="K12" s="47"/>
      <c r="L12" s="46"/>
      <c r="M12" s="28"/>
      <c r="N12" s="28"/>
      <c r="O12" s="28"/>
      <c r="P12" s="47"/>
      <c r="Q12" s="46"/>
      <c r="R12" s="28"/>
      <c r="S12" s="28"/>
      <c r="T12" s="28"/>
      <c r="U12" s="47"/>
      <c r="V12" s="203">
        <f t="shared" si="0"/>
        <v>0</v>
      </c>
      <c r="W12" s="149">
        <f t="shared" si="1"/>
        <v>0</v>
      </c>
      <c r="X12" s="149">
        <f t="shared" si="2"/>
        <v>0</v>
      </c>
      <c r="Y12" s="114">
        <f t="shared" si="3"/>
        <v>0</v>
      </c>
      <c r="Z12" s="246">
        <f t="shared" si="4"/>
        <v>0</v>
      </c>
      <c r="AB12" s="24"/>
      <c r="AC12" s="24"/>
    </row>
    <row r="13" spans="1:29" ht="12.75">
      <c r="A13" s="69">
        <v>7</v>
      </c>
      <c r="B13" s="46"/>
      <c r="C13" s="28"/>
      <c r="D13" s="28"/>
      <c r="E13" s="28"/>
      <c r="F13" s="47"/>
      <c r="G13" s="46"/>
      <c r="H13" s="28"/>
      <c r="I13" s="28"/>
      <c r="J13" s="28"/>
      <c r="K13" s="47"/>
      <c r="L13" s="46"/>
      <c r="M13" s="28"/>
      <c r="N13" s="28"/>
      <c r="O13" s="28"/>
      <c r="P13" s="47"/>
      <c r="Q13" s="46"/>
      <c r="R13" s="28"/>
      <c r="S13" s="28"/>
      <c r="T13" s="28"/>
      <c r="U13" s="47"/>
      <c r="V13" s="203">
        <f t="shared" si="0"/>
        <v>0</v>
      </c>
      <c r="W13" s="149">
        <f t="shared" si="1"/>
        <v>0</v>
      </c>
      <c r="X13" s="149">
        <f t="shared" si="2"/>
        <v>0</v>
      </c>
      <c r="Y13" s="114">
        <f t="shared" si="3"/>
        <v>0</v>
      </c>
      <c r="Z13" s="246">
        <f t="shared" si="4"/>
        <v>0</v>
      </c>
      <c r="AB13" s="24"/>
      <c r="AC13" s="24"/>
    </row>
    <row r="14" spans="1:29" ht="12.75">
      <c r="A14" s="69">
        <v>8</v>
      </c>
      <c r="B14" s="46"/>
      <c r="C14" s="28"/>
      <c r="D14" s="28"/>
      <c r="E14" s="28"/>
      <c r="F14" s="47"/>
      <c r="G14" s="46"/>
      <c r="H14" s="28"/>
      <c r="I14" s="28"/>
      <c r="J14" s="28"/>
      <c r="K14" s="47"/>
      <c r="L14" s="46"/>
      <c r="M14" s="28"/>
      <c r="N14" s="28"/>
      <c r="O14" s="28"/>
      <c r="P14" s="47"/>
      <c r="Q14" s="46"/>
      <c r="R14" s="28"/>
      <c r="S14" s="28"/>
      <c r="T14" s="28"/>
      <c r="U14" s="47"/>
      <c r="V14" s="203">
        <f t="shared" si="0"/>
        <v>0</v>
      </c>
      <c r="W14" s="149">
        <f t="shared" si="1"/>
        <v>0</v>
      </c>
      <c r="X14" s="149">
        <f t="shared" si="2"/>
        <v>0</v>
      </c>
      <c r="Y14" s="114">
        <f t="shared" si="3"/>
        <v>0</v>
      </c>
      <c r="Z14" s="246">
        <f t="shared" si="4"/>
        <v>0</v>
      </c>
      <c r="AB14" s="24"/>
      <c r="AC14" s="24"/>
    </row>
    <row r="15" spans="1:29" ht="12.75">
      <c r="A15" s="69">
        <v>9</v>
      </c>
      <c r="B15" s="46"/>
      <c r="C15" s="28"/>
      <c r="D15" s="28"/>
      <c r="E15" s="28"/>
      <c r="F15" s="47"/>
      <c r="G15" s="46"/>
      <c r="H15" s="28"/>
      <c r="I15" s="28"/>
      <c r="J15" s="28"/>
      <c r="K15" s="47"/>
      <c r="L15" s="46"/>
      <c r="M15" s="28"/>
      <c r="N15" s="28"/>
      <c r="O15" s="28"/>
      <c r="P15" s="47"/>
      <c r="Q15" s="46"/>
      <c r="R15" s="28"/>
      <c r="S15" s="28"/>
      <c r="T15" s="28"/>
      <c r="U15" s="47"/>
      <c r="V15" s="203">
        <f t="shared" si="0"/>
        <v>0</v>
      </c>
      <c r="W15" s="149">
        <f t="shared" si="1"/>
        <v>0</v>
      </c>
      <c r="X15" s="149">
        <f t="shared" si="2"/>
        <v>0</v>
      </c>
      <c r="Y15" s="114">
        <f t="shared" si="3"/>
        <v>0</v>
      </c>
      <c r="Z15" s="246">
        <f t="shared" si="4"/>
        <v>0</v>
      </c>
      <c r="AB15" s="24"/>
      <c r="AC15" s="24"/>
    </row>
    <row r="16" spans="1:29" ht="12.75">
      <c r="A16" s="69">
        <v>10</v>
      </c>
      <c r="B16" s="46"/>
      <c r="C16" s="28"/>
      <c r="D16" s="28"/>
      <c r="E16" s="28"/>
      <c r="F16" s="47"/>
      <c r="G16" s="46"/>
      <c r="H16" s="28"/>
      <c r="I16" s="28"/>
      <c r="J16" s="28"/>
      <c r="K16" s="47"/>
      <c r="L16" s="46"/>
      <c r="M16" s="28"/>
      <c r="N16" s="28"/>
      <c r="O16" s="28"/>
      <c r="P16" s="47"/>
      <c r="Q16" s="46"/>
      <c r="R16" s="28"/>
      <c r="S16" s="28"/>
      <c r="T16" s="28"/>
      <c r="U16" s="47"/>
      <c r="V16" s="203">
        <f t="shared" si="0"/>
        <v>0</v>
      </c>
      <c r="W16" s="149">
        <f t="shared" si="1"/>
        <v>0</v>
      </c>
      <c r="X16" s="149">
        <f t="shared" si="2"/>
        <v>0</v>
      </c>
      <c r="Y16" s="114">
        <f t="shared" si="3"/>
        <v>0</v>
      </c>
      <c r="Z16" s="246">
        <f t="shared" si="4"/>
        <v>0</v>
      </c>
      <c r="AB16" s="24"/>
      <c r="AC16" s="24"/>
    </row>
    <row r="17" spans="1:29" ht="12.75">
      <c r="A17" s="69">
        <v>11</v>
      </c>
      <c r="B17" s="46"/>
      <c r="C17" s="28"/>
      <c r="D17" s="28"/>
      <c r="E17" s="28"/>
      <c r="F17" s="47"/>
      <c r="G17" s="46"/>
      <c r="H17" s="28"/>
      <c r="I17" s="28"/>
      <c r="J17" s="28"/>
      <c r="K17" s="47"/>
      <c r="L17" s="46"/>
      <c r="M17" s="28"/>
      <c r="N17" s="28"/>
      <c r="O17" s="28"/>
      <c r="P17" s="47"/>
      <c r="Q17" s="46"/>
      <c r="R17" s="28"/>
      <c r="S17" s="28"/>
      <c r="T17" s="28"/>
      <c r="U17" s="47"/>
      <c r="V17" s="203">
        <f t="shared" si="0"/>
        <v>0</v>
      </c>
      <c r="W17" s="149">
        <f t="shared" si="1"/>
        <v>0</v>
      </c>
      <c r="X17" s="149">
        <f t="shared" si="2"/>
        <v>0</v>
      </c>
      <c r="Y17" s="114">
        <f t="shared" si="3"/>
        <v>0</v>
      </c>
      <c r="Z17" s="246">
        <f t="shared" si="4"/>
        <v>0</v>
      </c>
      <c r="AB17" s="24"/>
      <c r="AC17" s="24"/>
    </row>
    <row r="18" spans="1:29" ht="12.75">
      <c r="A18" s="69">
        <v>12</v>
      </c>
      <c r="B18" s="46"/>
      <c r="C18" s="28"/>
      <c r="D18" s="28"/>
      <c r="E18" s="28"/>
      <c r="F18" s="47"/>
      <c r="G18" s="46"/>
      <c r="H18" s="28"/>
      <c r="I18" s="28"/>
      <c r="J18" s="28"/>
      <c r="K18" s="47"/>
      <c r="L18" s="46"/>
      <c r="M18" s="28"/>
      <c r="N18" s="28"/>
      <c r="O18" s="28"/>
      <c r="P18" s="47"/>
      <c r="Q18" s="46"/>
      <c r="R18" s="28"/>
      <c r="S18" s="28"/>
      <c r="T18" s="28"/>
      <c r="U18" s="47"/>
      <c r="V18" s="203">
        <f t="shared" si="0"/>
        <v>0</v>
      </c>
      <c r="W18" s="149">
        <f t="shared" si="1"/>
        <v>0</v>
      </c>
      <c r="X18" s="149">
        <f t="shared" si="2"/>
        <v>0</v>
      </c>
      <c r="Y18" s="114">
        <f t="shared" si="3"/>
        <v>0</v>
      </c>
      <c r="Z18" s="246">
        <f t="shared" si="4"/>
        <v>0</v>
      </c>
      <c r="AB18" s="24"/>
      <c r="AC18" s="24"/>
    </row>
    <row r="19" spans="1:29" ht="12.75">
      <c r="A19" s="69">
        <v>13</v>
      </c>
      <c r="B19" s="46"/>
      <c r="C19" s="28"/>
      <c r="D19" s="28"/>
      <c r="E19" s="28"/>
      <c r="F19" s="47"/>
      <c r="G19" s="46"/>
      <c r="H19" s="28"/>
      <c r="I19" s="28"/>
      <c r="J19" s="28"/>
      <c r="K19" s="47"/>
      <c r="L19" s="46"/>
      <c r="M19" s="28"/>
      <c r="N19" s="28"/>
      <c r="O19" s="28"/>
      <c r="P19" s="47"/>
      <c r="Q19" s="46"/>
      <c r="R19" s="28"/>
      <c r="S19" s="28"/>
      <c r="T19" s="28"/>
      <c r="U19" s="47"/>
      <c r="V19" s="203">
        <f t="shared" si="0"/>
        <v>0</v>
      </c>
      <c r="W19" s="149">
        <f t="shared" si="1"/>
        <v>0</v>
      </c>
      <c r="X19" s="149">
        <f t="shared" si="2"/>
        <v>0</v>
      </c>
      <c r="Y19" s="114">
        <f t="shared" si="3"/>
        <v>0</v>
      </c>
      <c r="Z19" s="246">
        <f t="shared" si="4"/>
        <v>0</v>
      </c>
      <c r="AB19" s="24"/>
      <c r="AC19" s="24"/>
    </row>
    <row r="20" spans="1:29" ht="12.75">
      <c r="A20" s="69">
        <v>14</v>
      </c>
      <c r="B20" s="46"/>
      <c r="C20" s="28"/>
      <c r="D20" s="28"/>
      <c r="E20" s="28"/>
      <c r="F20" s="47"/>
      <c r="G20" s="46"/>
      <c r="H20" s="28"/>
      <c r="I20" s="28"/>
      <c r="J20" s="28"/>
      <c r="K20" s="47"/>
      <c r="L20" s="46"/>
      <c r="M20" s="28"/>
      <c r="N20" s="28"/>
      <c r="O20" s="28"/>
      <c r="P20" s="47"/>
      <c r="Q20" s="46"/>
      <c r="R20" s="28"/>
      <c r="S20" s="28"/>
      <c r="T20" s="28"/>
      <c r="U20" s="47"/>
      <c r="V20" s="203">
        <f t="shared" si="0"/>
        <v>0</v>
      </c>
      <c r="W20" s="149">
        <f t="shared" si="1"/>
        <v>0</v>
      </c>
      <c r="X20" s="149">
        <f t="shared" si="2"/>
        <v>0</v>
      </c>
      <c r="Y20" s="114">
        <f t="shared" si="3"/>
        <v>0</v>
      </c>
      <c r="Z20" s="246">
        <f t="shared" si="4"/>
        <v>0</v>
      </c>
      <c r="AB20" s="24"/>
      <c r="AC20" s="24"/>
    </row>
    <row r="21" spans="1:29" ht="12.75">
      <c r="A21" s="69">
        <v>15</v>
      </c>
      <c r="B21" s="46"/>
      <c r="C21" s="28"/>
      <c r="D21" s="28"/>
      <c r="E21" s="28"/>
      <c r="F21" s="47"/>
      <c r="G21" s="46"/>
      <c r="H21" s="28"/>
      <c r="I21" s="28"/>
      <c r="J21" s="28"/>
      <c r="K21" s="47"/>
      <c r="L21" s="46"/>
      <c r="M21" s="28"/>
      <c r="N21" s="28"/>
      <c r="O21" s="28"/>
      <c r="P21" s="47"/>
      <c r="Q21" s="46"/>
      <c r="R21" s="28"/>
      <c r="S21" s="28"/>
      <c r="T21" s="28"/>
      <c r="U21" s="47"/>
      <c r="V21" s="203">
        <f t="shared" si="0"/>
        <v>0</v>
      </c>
      <c r="W21" s="149">
        <f t="shared" si="1"/>
        <v>0</v>
      </c>
      <c r="X21" s="149">
        <f t="shared" si="2"/>
        <v>0</v>
      </c>
      <c r="Y21" s="114">
        <f t="shared" si="3"/>
        <v>0</v>
      </c>
      <c r="Z21" s="246">
        <f t="shared" si="4"/>
        <v>0</v>
      </c>
      <c r="AB21" s="24"/>
      <c r="AC21" s="24"/>
    </row>
    <row r="22" spans="1:29" ht="12.75">
      <c r="A22" s="69">
        <v>16</v>
      </c>
      <c r="B22" s="46"/>
      <c r="C22" s="28"/>
      <c r="D22" s="28"/>
      <c r="E22" s="28"/>
      <c r="F22" s="47"/>
      <c r="G22" s="46"/>
      <c r="H22" s="28"/>
      <c r="I22" s="28"/>
      <c r="J22" s="28"/>
      <c r="K22" s="47"/>
      <c r="L22" s="46"/>
      <c r="M22" s="28"/>
      <c r="N22" s="28"/>
      <c r="O22" s="28"/>
      <c r="P22" s="47"/>
      <c r="Q22" s="46"/>
      <c r="R22" s="28"/>
      <c r="S22" s="28"/>
      <c r="T22" s="28"/>
      <c r="U22" s="47"/>
      <c r="V22" s="203">
        <f t="shared" si="0"/>
        <v>0</v>
      </c>
      <c r="W22" s="149">
        <f t="shared" si="1"/>
        <v>0</v>
      </c>
      <c r="X22" s="149">
        <f t="shared" si="2"/>
        <v>0</v>
      </c>
      <c r="Y22" s="114">
        <f t="shared" si="3"/>
        <v>0</v>
      </c>
      <c r="Z22" s="246">
        <f t="shared" si="4"/>
        <v>0</v>
      </c>
      <c r="AB22" s="24"/>
      <c r="AC22" s="24"/>
    </row>
    <row r="23" spans="1:29" ht="12.75">
      <c r="A23" s="69">
        <v>17</v>
      </c>
      <c r="B23" s="46"/>
      <c r="C23" s="28"/>
      <c r="D23" s="28"/>
      <c r="E23" s="28"/>
      <c r="F23" s="47"/>
      <c r="G23" s="46"/>
      <c r="H23" s="28"/>
      <c r="I23" s="28"/>
      <c r="J23" s="28"/>
      <c r="K23" s="47"/>
      <c r="L23" s="46"/>
      <c r="M23" s="28"/>
      <c r="N23" s="28"/>
      <c r="O23" s="28"/>
      <c r="P23" s="47"/>
      <c r="Q23" s="46"/>
      <c r="R23" s="28"/>
      <c r="S23" s="28"/>
      <c r="T23" s="28"/>
      <c r="U23" s="47"/>
      <c r="V23" s="203">
        <f t="shared" si="0"/>
        <v>0</v>
      </c>
      <c r="W23" s="149">
        <f t="shared" si="1"/>
        <v>0</v>
      </c>
      <c r="X23" s="149">
        <f t="shared" si="2"/>
        <v>0</v>
      </c>
      <c r="Y23" s="114">
        <f t="shared" si="3"/>
        <v>0</v>
      </c>
      <c r="Z23" s="246">
        <f t="shared" si="4"/>
        <v>0</v>
      </c>
      <c r="AB23" s="24"/>
      <c r="AC23" s="24"/>
    </row>
    <row r="24" spans="1:29" ht="12.75">
      <c r="A24" s="69">
        <v>18</v>
      </c>
      <c r="B24" s="46"/>
      <c r="C24" s="28"/>
      <c r="D24" s="28"/>
      <c r="E24" s="28"/>
      <c r="F24" s="47"/>
      <c r="G24" s="46"/>
      <c r="H24" s="28"/>
      <c r="I24" s="28"/>
      <c r="J24" s="28"/>
      <c r="K24" s="47"/>
      <c r="L24" s="46"/>
      <c r="M24" s="28"/>
      <c r="N24" s="28"/>
      <c r="O24" s="28"/>
      <c r="P24" s="47"/>
      <c r="Q24" s="46"/>
      <c r="R24" s="28"/>
      <c r="S24" s="28"/>
      <c r="T24" s="28"/>
      <c r="U24" s="47"/>
      <c r="V24" s="203">
        <f t="shared" si="0"/>
        <v>0</v>
      </c>
      <c r="W24" s="149">
        <f t="shared" si="1"/>
        <v>0</v>
      </c>
      <c r="X24" s="149">
        <f t="shared" si="2"/>
        <v>0</v>
      </c>
      <c r="Y24" s="114">
        <f t="shared" si="3"/>
        <v>0</v>
      </c>
      <c r="Z24" s="246">
        <f t="shared" si="4"/>
        <v>0</v>
      </c>
      <c r="AB24" s="24"/>
      <c r="AC24" s="24"/>
    </row>
    <row r="25" spans="1:29" ht="12.75">
      <c r="A25" s="69">
        <v>19</v>
      </c>
      <c r="B25" s="46"/>
      <c r="C25" s="28"/>
      <c r="D25" s="28"/>
      <c r="E25" s="28"/>
      <c r="F25" s="47"/>
      <c r="G25" s="46"/>
      <c r="H25" s="28"/>
      <c r="I25" s="28"/>
      <c r="J25" s="28"/>
      <c r="K25" s="47"/>
      <c r="L25" s="46"/>
      <c r="M25" s="28"/>
      <c r="N25" s="28"/>
      <c r="O25" s="28"/>
      <c r="P25" s="47"/>
      <c r="Q25" s="46"/>
      <c r="R25" s="28"/>
      <c r="S25" s="28"/>
      <c r="T25" s="28"/>
      <c r="U25" s="47"/>
      <c r="V25" s="203">
        <f t="shared" si="0"/>
        <v>0</v>
      </c>
      <c r="W25" s="149">
        <f t="shared" si="1"/>
        <v>0</v>
      </c>
      <c r="X25" s="149">
        <f t="shared" si="2"/>
        <v>0</v>
      </c>
      <c r="Y25" s="114">
        <f t="shared" si="3"/>
        <v>0</v>
      </c>
      <c r="Z25" s="246">
        <f t="shared" si="4"/>
        <v>0</v>
      </c>
      <c r="AB25" s="24"/>
      <c r="AC25" s="24"/>
    </row>
    <row r="26" spans="1:29" ht="12.75">
      <c r="A26" s="69">
        <v>20</v>
      </c>
      <c r="B26" s="46"/>
      <c r="C26" s="28"/>
      <c r="D26" s="28"/>
      <c r="E26" s="28"/>
      <c r="F26" s="47"/>
      <c r="G26" s="46"/>
      <c r="H26" s="28"/>
      <c r="I26" s="28"/>
      <c r="J26" s="28"/>
      <c r="K26" s="47"/>
      <c r="L26" s="46"/>
      <c r="M26" s="28"/>
      <c r="N26" s="28"/>
      <c r="O26" s="28"/>
      <c r="P26" s="47"/>
      <c r="Q26" s="46"/>
      <c r="R26" s="28"/>
      <c r="S26" s="28"/>
      <c r="T26" s="28"/>
      <c r="U26" s="47"/>
      <c r="V26" s="203">
        <f t="shared" si="0"/>
        <v>0</v>
      </c>
      <c r="W26" s="149">
        <f t="shared" si="1"/>
        <v>0</v>
      </c>
      <c r="X26" s="149">
        <f t="shared" si="2"/>
        <v>0</v>
      </c>
      <c r="Y26" s="114">
        <f t="shared" si="3"/>
        <v>0</v>
      </c>
      <c r="Z26" s="246">
        <f t="shared" si="4"/>
        <v>0</v>
      </c>
      <c r="AB26" s="24"/>
      <c r="AC26" s="24"/>
    </row>
    <row r="27" spans="1:29" ht="12.75">
      <c r="A27" s="69">
        <v>21</v>
      </c>
      <c r="B27" s="46"/>
      <c r="C27" s="28"/>
      <c r="D27" s="28"/>
      <c r="E27" s="28"/>
      <c r="F27" s="47"/>
      <c r="G27" s="46"/>
      <c r="H27" s="28"/>
      <c r="I27" s="28"/>
      <c r="J27" s="28"/>
      <c r="K27" s="47"/>
      <c r="L27" s="46"/>
      <c r="M27" s="28"/>
      <c r="N27" s="28"/>
      <c r="O27" s="28"/>
      <c r="P27" s="47"/>
      <c r="Q27" s="46"/>
      <c r="R27" s="28"/>
      <c r="S27" s="28"/>
      <c r="T27" s="28"/>
      <c r="U27" s="47"/>
      <c r="V27" s="203">
        <f t="shared" si="0"/>
        <v>0</v>
      </c>
      <c r="W27" s="149">
        <f t="shared" si="1"/>
        <v>0</v>
      </c>
      <c r="X27" s="149">
        <f t="shared" si="2"/>
        <v>0</v>
      </c>
      <c r="Y27" s="114">
        <f t="shared" si="3"/>
        <v>0</v>
      </c>
      <c r="Z27" s="246">
        <f t="shared" si="4"/>
        <v>0</v>
      </c>
      <c r="AB27" s="24"/>
      <c r="AC27" s="24"/>
    </row>
    <row r="28" spans="1:29" ht="13.5" thickBot="1">
      <c r="A28" s="158">
        <v>22</v>
      </c>
      <c r="B28" s="85"/>
      <c r="C28" s="84"/>
      <c r="D28" s="84"/>
      <c r="E28" s="84"/>
      <c r="F28" s="86"/>
      <c r="G28" s="85"/>
      <c r="H28" s="84"/>
      <c r="I28" s="84"/>
      <c r="J28" s="84"/>
      <c r="K28" s="86"/>
      <c r="L28" s="85"/>
      <c r="M28" s="84"/>
      <c r="N28" s="84"/>
      <c r="O28" s="84"/>
      <c r="P28" s="86"/>
      <c r="Q28" s="85"/>
      <c r="R28" s="84"/>
      <c r="S28" s="84"/>
      <c r="T28" s="84"/>
      <c r="U28" s="86"/>
      <c r="V28" s="85">
        <f t="shared" si="0"/>
        <v>0</v>
      </c>
      <c r="W28" s="84">
        <f t="shared" si="1"/>
        <v>0</v>
      </c>
      <c r="X28" s="84">
        <f t="shared" si="2"/>
        <v>0</v>
      </c>
      <c r="Y28" s="158">
        <f t="shared" si="3"/>
        <v>0</v>
      </c>
      <c r="Z28" s="247">
        <f t="shared" si="4"/>
        <v>0</v>
      </c>
      <c r="AB28" s="24"/>
      <c r="AC28" s="24"/>
    </row>
    <row r="29" spans="28:29" ht="13.5" thickTop="1">
      <c r="AB29" s="24"/>
      <c r="AC29" s="24"/>
    </row>
    <row r="30" spans="28:29" ht="12.75">
      <c r="AB30" s="24"/>
      <c r="AC30" s="24"/>
    </row>
    <row r="31" spans="28:29" ht="12.75">
      <c r="AB31" s="24"/>
      <c r="AC31" s="24"/>
    </row>
    <row r="32" spans="28:29" ht="12.75">
      <c r="AB32" s="24"/>
      <c r="AC32" s="24"/>
    </row>
    <row r="33" spans="28:29" ht="12.75">
      <c r="AB33" s="24"/>
      <c r="AC33" s="24"/>
    </row>
    <row r="34" spans="1:29" ht="12.75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</row>
    <row r="35" spans="1:29" ht="12.75">
      <c r="A35" s="24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</row>
    <row r="36" spans="1:29" ht="12.75">
      <c r="A36" s="24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</row>
    <row r="37" spans="1:29" ht="12.75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</row>
    <row r="38" spans="1:29" ht="12.75">
      <c r="A38" s="24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</row>
    <row r="39" spans="1:29" ht="12.75">
      <c r="A39" s="24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</row>
  </sheetData>
  <sheetProtection/>
  <mergeCells count="15">
    <mergeCell ref="B5:F5"/>
    <mergeCell ref="G5:K5"/>
    <mergeCell ref="L5:P5"/>
    <mergeCell ref="Q5:U5"/>
    <mergeCell ref="V5:Y5"/>
    <mergeCell ref="Z3:Z6"/>
    <mergeCell ref="B3:F3"/>
    <mergeCell ref="G3:K3"/>
    <mergeCell ref="L3:P3"/>
    <mergeCell ref="Q3:U3"/>
    <mergeCell ref="V3:Y4"/>
    <mergeCell ref="B4:F4"/>
    <mergeCell ref="G4:K4"/>
    <mergeCell ref="L4:P4"/>
    <mergeCell ref="Q4:U4"/>
  </mergeCells>
  <printOptions gridLines="1"/>
  <pageMargins left="1.5748031496062993" right="0.5905511811023623" top="0.984251968503937" bottom="0.984251968503937" header="0.5118110236220472" footer="0.5118110236220472"/>
  <pageSetup horizontalDpi="120" verticalDpi="120" orientation="landscape" paperSize="9" r:id="rId1"/>
  <headerFooter alignWithMargins="0">
    <oddHeader>&amp;C&amp;A</oddHeader>
    <oddFooter>&amp;CСтр.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66"/>
  </sheetPr>
  <dimension ref="A1:AC39"/>
  <sheetViews>
    <sheetView showZeros="0" zoomScalePageLayoutView="0" workbookViewId="0" topLeftCell="A1">
      <selection activeCell="B7" sqref="B7"/>
    </sheetView>
  </sheetViews>
  <sheetFormatPr defaultColWidth="9.00390625" defaultRowHeight="12.75"/>
  <cols>
    <col min="1" max="1" width="3.25390625" style="0" customWidth="1"/>
    <col min="2" max="3" width="4.375" style="0" customWidth="1"/>
    <col min="4" max="5" width="4.625" style="0" customWidth="1"/>
    <col min="6" max="6" width="5.00390625" style="0" customWidth="1"/>
    <col min="7" max="7" width="4.375" style="0" customWidth="1"/>
    <col min="8" max="8" width="4.625" style="0" customWidth="1"/>
    <col min="9" max="10" width="4.375" style="0" customWidth="1"/>
    <col min="11" max="11" width="5.00390625" style="0" customWidth="1"/>
    <col min="12" max="13" width="4.625" style="0" customWidth="1"/>
    <col min="14" max="14" width="4.375" style="0" customWidth="1"/>
    <col min="15" max="15" width="4.25390625" style="0" customWidth="1"/>
    <col min="16" max="16" width="5.00390625" style="0" customWidth="1"/>
    <col min="17" max="17" width="4.375" style="0" customWidth="1"/>
    <col min="18" max="18" width="4.625" style="0" customWidth="1"/>
    <col min="19" max="19" width="4.375" style="0" customWidth="1"/>
    <col min="20" max="20" width="4.625" style="0" customWidth="1"/>
    <col min="21" max="21" width="5.00390625" style="0" customWidth="1"/>
    <col min="22" max="23" width="4.375" style="0" customWidth="1"/>
    <col min="24" max="24" width="4.625" style="0" customWidth="1"/>
    <col min="25" max="25" width="4.375" style="0" customWidth="1"/>
    <col min="26" max="26" width="5.00390625" style="0" customWidth="1"/>
    <col min="27" max="27" width="6.625" style="0" customWidth="1"/>
  </cols>
  <sheetData>
    <row r="1" spans="2:29" ht="12.75">
      <c r="B1" s="179" t="s">
        <v>149</v>
      </c>
      <c r="K1" s="5" t="e">
        <f>#REF!</f>
        <v>#REF!</v>
      </c>
      <c r="AB1" s="24"/>
      <c r="AC1" s="24"/>
    </row>
    <row r="2" spans="1:29" ht="13.5" thickBot="1">
      <c r="A2" s="19" t="s">
        <v>151</v>
      </c>
      <c r="B2" s="19"/>
      <c r="C2" s="19"/>
      <c r="D2" s="19"/>
      <c r="E2" s="19"/>
      <c r="F2" s="19"/>
      <c r="G2" s="206" t="e">
        <f>#REF!</f>
        <v>#REF!</v>
      </c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B2" s="24"/>
      <c r="AC2" s="24"/>
    </row>
    <row r="3" spans="2:29" ht="13.5" thickTop="1">
      <c r="B3" s="337" t="s">
        <v>152</v>
      </c>
      <c r="C3" s="338"/>
      <c r="D3" s="338"/>
      <c r="E3" s="338"/>
      <c r="F3" s="339"/>
      <c r="G3" s="337" t="s">
        <v>133</v>
      </c>
      <c r="H3" s="338"/>
      <c r="I3" s="338"/>
      <c r="J3" s="338"/>
      <c r="K3" s="339"/>
      <c r="L3" s="337" t="s">
        <v>133</v>
      </c>
      <c r="M3" s="338"/>
      <c r="N3" s="338"/>
      <c r="O3" s="338"/>
      <c r="P3" s="339"/>
      <c r="Q3" s="337" t="s">
        <v>133</v>
      </c>
      <c r="R3" s="338"/>
      <c r="S3" s="338"/>
      <c r="T3" s="338"/>
      <c r="U3" s="339"/>
      <c r="V3" s="340" t="s">
        <v>73</v>
      </c>
      <c r="W3" s="341"/>
      <c r="X3" s="341"/>
      <c r="Y3" s="341"/>
      <c r="Z3" s="334" t="s">
        <v>179</v>
      </c>
      <c r="AB3" s="24"/>
      <c r="AC3" s="24"/>
    </row>
    <row r="4" spans="2:29" ht="12.75">
      <c r="B4" s="344" t="s">
        <v>136</v>
      </c>
      <c r="C4" s="345"/>
      <c r="D4" s="345"/>
      <c r="E4" s="345"/>
      <c r="F4" s="346"/>
      <c r="G4" s="344" t="s">
        <v>137</v>
      </c>
      <c r="H4" s="345"/>
      <c r="I4" s="345"/>
      <c r="J4" s="345"/>
      <c r="K4" s="346"/>
      <c r="L4" s="344" t="s">
        <v>138</v>
      </c>
      <c r="M4" s="345"/>
      <c r="N4" s="345"/>
      <c r="O4" s="345"/>
      <c r="P4" s="346"/>
      <c r="Q4" s="344" t="s">
        <v>139</v>
      </c>
      <c r="R4" s="345"/>
      <c r="S4" s="345"/>
      <c r="T4" s="345"/>
      <c r="U4" s="346"/>
      <c r="V4" s="342"/>
      <c r="W4" s="343"/>
      <c r="X4" s="343"/>
      <c r="Y4" s="343"/>
      <c r="Z4" s="335"/>
      <c r="AB4" s="24"/>
      <c r="AC4" s="24"/>
    </row>
    <row r="5" spans="2:29" ht="12.75">
      <c r="B5" s="347" t="s">
        <v>133</v>
      </c>
      <c r="C5" s="348"/>
      <c r="D5" s="348"/>
      <c r="E5" s="348"/>
      <c r="F5" s="349"/>
      <c r="G5" s="347" t="s">
        <v>134</v>
      </c>
      <c r="H5" s="348"/>
      <c r="I5" s="348"/>
      <c r="J5" s="348"/>
      <c r="K5" s="349"/>
      <c r="L5" s="347" t="s">
        <v>134</v>
      </c>
      <c r="M5" s="348"/>
      <c r="N5" s="348"/>
      <c r="O5" s="348"/>
      <c r="P5" s="349"/>
      <c r="Q5" s="347" t="s">
        <v>134</v>
      </c>
      <c r="R5" s="348"/>
      <c r="S5" s="348"/>
      <c r="T5" s="348"/>
      <c r="U5" s="349"/>
      <c r="V5" s="347" t="s">
        <v>134</v>
      </c>
      <c r="W5" s="348"/>
      <c r="X5" s="348"/>
      <c r="Y5" s="350"/>
      <c r="Z5" s="335"/>
      <c r="AB5" s="24"/>
      <c r="AC5" s="24"/>
    </row>
    <row r="6" spans="1:29" ht="115.5" thickBot="1">
      <c r="A6" s="207" t="s">
        <v>135</v>
      </c>
      <c r="B6" s="208" t="e">
        <f>#REF!</f>
        <v>#REF!</v>
      </c>
      <c r="C6" s="209" t="e">
        <f>#REF!</f>
        <v>#REF!</v>
      </c>
      <c r="D6" s="209" t="e">
        <f>#REF!</f>
        <v>#REF!</v>
      </c>
      <c r="E6" s="209" t="e">
        <f>#REF!</f>
        <v>#REF!</v>
      </c>
      <c r="F6" s="210" t="e">
        <f>#REF!</f>
        <v>#REF!</v>
      </c>
      <c r="G6" s="208" t="e">
        <f>$B$6</f>
        <v>#REF!</v>
      </c>
      <c r="H6" s="209" t="e">
        <f>$C$6</f>
        <v>#REF!</v>
      </c>
      <c r="I6" s="209" t="e">
        <f>$D$6</f>
        <v>#REF!</v>
      </c>
      <c r="J6" s="209" t="e">
        <f>$E$6</f>
        <v>#REF!</v>
      </c>
      <c r="K6" s="210" t="e">
        <f>$F$6</f>
        <v>#REF!</v>
      </c>
      <c r="L6" s="208" t="e">
        <f>$B$6</f>
        <v>#REF!</v>
      </c>
      <c r="M6" s="209" t="e">
        <f>$C$6</f>
        <v>#REF!</v>
      </c>
      <c r="N6" s="209" t="e">
        <f>$D$6</f>
        <v>#REF!</v>
      </c>
      <c r="O6" s="209" t="e">
        <f>$E$6</f>
        <v>#REF!</v>
      </c>
      <c r="P6" s="210" t="e">
        <f>$F$6</f>
        <v>#REF!</v>
      </c>
      <c r="Q6" s="208" t="e">
        <f>$B$6</f>
        <v>#REF!</v>
      </c>
      <c r="R6" s="209" t="e">
        <f>$C$6</f>
        <v>#REF!</v>
      </c>
      <c r="S6" s="209" t="e">
        <f>$D$6</f>
        <v>#REF!</v>
      </c>
      <c r="T6" s="209" t="e">
        <f>$E$6</f>
        <v>#REF!</v>
      </c>
      <c r="U6" s="210" t="e">
        <f>$F$6</f>
        <v>#REF!</v>
      </c>
      <c r="V6" s="208" t="s">
        <v>136</v>
      </c>
      <c r="W6" s="209" t="s">
        <v>137</v>
      </c>
      <c r="X6" s="209" t="s">
        <v>138</v>
      </c>
      <c r="Y6" s="244" t="s">
        <v>139</v>
      </c>
      <c r="Z6" s="336"/>
      <c r="AA6" s="211"/>
      <c r="AB6" s="24"/>
      <c r="AC6" s="24"/>
    </row>
    <row r="7" spans="1:29" ht="13.5" thickTop="1">
      <c r="A7" s="114">
        <v>1</v>
      </c>
      <c r="B7" s="203"/>
      <c r="C7" s="149"/>
      <c r="D7" s="149"/>
      <c r="E7" s="149"/>
      <c r="F7" s="115"/>
      <c r="G7" s="203"/>
      <c r="H7" s="149"/>
      <c r="I7" s="149"/>
      <c r="J7" s="149"/>
      <c r="K7" s="115"/>
      <c r="L7" s="203"/>
      <c r="M7" s="149"/>
      <c r="N7" s="149"/>
      <c r="O7" s="149"/>
      <c r="P7" s="115"/>
      <c r="Q7" s="203"/>
      <c r="R7" s="149"/>
      <c r="S7" s="149"/>
      <c r="T7" s="149"/>
      <c r="U7" s="115"/>
      <c r="V7" s="203">
        <f>IF(ISERROR(SUM(SUM($B7:$F7)-SMALL($B7:$F7,SUM(6-$G$2))-LARGE($B7:$F7,SUM(6-$G$2))))=TRUE,0,SUM(SUM($B7:$F7)-SMALL($B7:$F7,SUM(6-$G$2))-LARGE($B7:$F7,SUM(6-$G$2))))</f>
        <v>0</v>
      </c>
      <c r="W7" s="149">
        <f>IF(ISERROR(SUM(SUM($G7:$K7)-SMALL($G7:$K7,SUM(6-$G$2))-LARGE($G7:$K7,SUM(6-$G$2))))=TRUE,0,SUM(SUM($G7:$K7)-SMALL($G7:$K7,SUM(6-$G$2))-LARGE($G7:$K7,SUM(6-$G$2))))</f>
        <v>0</v>
      </c>
      <c r="X7" s="149">
        <f>IF(ISERROR(SUM(SUM($L7:$P7)-SMALL($L7:$P7,SUM(6-$G$2))-LARGE($L7:$P7,SUM(6-$G$2))))=TRUE,0,SUM(SUM($L7:$P7)-SMALL($L7:$P7,SUM(6-$G$2))-LARGE($L7:$P7,SUM(6-$G$2))))</f>
        <v>0</v>
      </c>
      <c r="Y7" s="114">
        <f>IF(ISERROR(SUM(SUM($Q7:$U7)-SMALL($Q7:$U7,SUM(6-$G$2))-LARGE($Q7:$U7,SUM(6-$G$2))))=TRUE,0,SUM(SUM($Q7:$U7)-SMALL($Q7:$U7,SUM(6-$G$2))-LARGE($Q7:$U7,SUM(6-$G$2))))</f>
        <v>0</v>
      </c>
      <c r="Z7" s="245">
        <f>SUM(V7:Y7)</f>
        <v>0</v>
      </c>
      <c r="AB7" s="24"/>
      <c r="AC7" s="24"/>
    </row>
    <row r="8" spans="1:29" ht="12.75">
      <c r="A8" s="69">
        <v>2</v>
      </c>
      <c r="B8" s="46"/>
      <c r="C8" s="28"/>
      <c r="D8" s="28"/>
      <c r="E8" s="28"/>
      <c r="F8" s="47"/>
      <c r="G8" s="46"/>
      <c r="H8" s="28"/>
      <c r="I8" s="28"/>
      <c r="J8" s="28"/>
      <c r="K8" s="47"/>
      <c r="L8" s="46"/>
      <c r="M8" s="28"/>
      <c r="N8" s="28"/>
      <c r="O8" s="28"/>
      <c r="P8" s="47"/>
      <c r="Q8" s="46"/>
      <c r="R8" s="28"/>
      <c r="S8" s="28"/>
      <c r="T8" s="28"/>
      <c r="U8" s="47"/>
      <c r="V8" s="203">
        <f aca="true" t="shared" si="0" ref="V8:V28">IF(ISERROR(SUM(SUM($B8:$F8)-SMALL($B8:$F8,SUM(6-$G$2))-LARGE($B8:$F8,SUM(6-$G$2))))=TRUE,0,SUM(SUM($B8:$F8)-SMALL($B8:$F8,SUM(6-$G$2))-LARGE($B8:$F8,SUM(6-$G$2))))</f>
        <v>0</v>
      </c>
      <c r="W8" s="149">
        <f aca="true" t="shared" si="1" ref="W8:W28">IF(ISERROR(SUM(SUM($G8:$K8)-SMALL($G8:$K8,SUM(6-$G$2))-LARGE($G8:$K8,SUM(6-$G$2))))=TRUE,0,SUM(SUM($G8:$K8)-SMALL($G8:$K8,SUM(6-$G$2))-LARGE($G8:$K8,SUM(6-$G$2))))</f>
        <v>0</v>
      </c>
      <c r="X8" s="149">
        <f aca="true" t="shared" si="2" ref="X8:X28">IF(ISERROR(SUM(SUM($L8:$P8)-SMALL($L8:$P8,SUM(6-$G$2))-LARGE($L8:$P8,SUM(6-$G$2))))=TRUE,0,SUM(SUM($L8:$P8)-SMALL($L8:$P8,SUM(6-$G$2))-LARGE($L8:$P8,SUM(6-$G$2))))</f>
        <v>0</v>
      </c>
      <c r="Y8" s="114">
        <f aca="true" t="shared" si="3" ref="Y8:Y28">IF(ISERROR(SUM(SUM($Q8:$U8)-SMALL($Q8:$U8,SUM(6-$G$2))-LARGE($Q8:$U8,SUM(6-$G$2))))=TRUE,0,SUM(SUM($Q8:$U8)-SMALL($Q8:$U8,SUM(6-$G$2))-LARGE($Q8:$U8,SUM(6-$G$2))))</f>
        <v>0</v>
      </c>
      <c r="Z8" s="246">
        <f aca="true" t="shared" si="4" ref="Z8:Z28">SUM(V8:Y8)</f>
        <v>0</v>
      </c>
      <c r="AB8" s="24"/>
      <c r="AC8" s="24"/>
    </row>
    <row r="9" spans="1:29" ht="12.75">
      <c r="A9" s="69">
        <v>3</v>
      </c>
      <c r="B9" s="46"/>
      <c r="C9" s="28"/>
      <c r="D9" s="28"/>
      <c r="E9" s="28"/>
      <c r="F9" s="47"/>
      <c r="G9" s="46"/>
      <c r="H9" s="28"/>
      <c r="I9" s="28"/>
      <c r="J9" s="28"/>
      <c r="K9" s="47"/>
      <c r="L9" s="46"/>
      <c r="M9" s="28"/>
      <c r="N9" s="28"/>
      <c r="O9" s="28"/>
      <c r="P9" s="47"/>
      <c r="Q9" s="46"/>
      <c r="R9" s="28"/>
      <c r="S9" s="28"/>
      <c r="T9" s="28"/>
      <c r="U9" s="47"/>
      <c r="V9" s="203">
        <f t="shared" si="0"/>
        <v>0</v>
      </c>
      <c r="W9" s="149">
        <f t="shared" si="1"/>
        <v>0</v>
      </c>
      <c r="X9" s="149">
        <f t="shared" si="2"/>
        <v>0</v>
      </c>
      <c r="Y9" s="114">
        <f t="shared" si="3"/>
        <v>0</v>
      </c>
      <c r="Z9" s="246">
        <f t="shared" si="4"/>
        <v>0</v>
      </c>
      <c r="AB9" s="24"/>
      <c r="AC9" s="24"/>
    </row>
    <row r="10" spans="1:29" ht="12.75">
      <c r="A10" s="69">
        <v>4</v>
      </c>
      <c r="B10" s="46"/>
      <c r="C10" s="28"/>
      <c r="D10" s="28"/>
      <c r="E10" s="28"/>
      <c r="F10" s="47"/>
      <c r="G10" s="46"/>
      <c r="H10" s="28"/>
      <c r="I10" s="28"/>
      <c r="J10" s="28"/>
      <c r="K10" s="47"/>
      <c r="L10" s="46"/>
      <c r="M10" s="28"/>
      <c r="N10" s="28"/>
      <c r="O10" s="28"/>
      <c r="P10" s="47"/>
      <c r="Q10" s="46"/>
      <c r="R10" s="28"/>
      <c r="S10" s="28"/>
      <c r="T10" s="28"/>
      <c r="U10" s="47"/>
      <c r="V10" s="203">
        <f t="shared" si="0"/>
        <v>0</v>
      </c>
      <c r="W10" s="149">
        <f t="shared" si="1"/>
        <v>0</v>
      </c>
      <c r="X10" s="149">
        <f t="shared" si="2"/>
        <v>0</v>
      </c>
      <c r="Y10" s="114">
        <f t="shared" si="3"/>
        <v>0</v>
      </c>
      <c r="Z10" s="246">
        <f t="shared" si="4"/>
        <v>0</v>
      </c>
      <c r="AB10" s="24"/>
      <c r="AC10" s="24"/>
    </row>
    <row r="11" spans="1:29" ht="12.75">
      <c r="A11" s="69">
        <v>5</v>
      </c>
      <c r="B11" s="46"/>
      <c r="C11" s="28"/>
      <c r="D11" s="28"/>
      <c r="E11" s="28"/>
      <c r="F11" s="47"/>
      <c r="G11" s="46"/>
      <c r="H11" s="28"/>
      <c r="I11" s="28"/>
      <c r="J11" s="28"/>
      <c r="K11" s="47"/>
      <c r="L11" s="46"/>
      <c r="M11" s="28"/>
      <c r="N11" s="28"/>
      <c r="O11" s="28"/>
      <c r="P11" s="47"/>
      <c r="Q11" s="46"/>
      <c r="R11" s="28"/>
      <c r="S11" s="28"/>
      <c r="T11" s="28"/>
      <c r="U11" s="47"/>
      <c r="V11" s="203">
        <f t="shared" si="0"/>
        <v>0</v>
      </c>
      <c r="W11" s="149">
        <f t="shared" si="1"/>
        <v>0</v>
      </c>
      <c r="X11" s="149">
        <f t="shared" si="2"/>
        <v>0</v>
      </c>
      <c r="Y11" s="114">
        <f t="shared" si="3"/>
        <v>0</v>
      </c>
      <c r="Z11" s="246">
        <f t="shared" si="4"/>
        <v>0</v>
      </c>
      <c r="AB11" s="24"/>
      <c r="AC11" s="24"/>
    </row>
    <row r="12" spans="1:29" ht="12.75">
      <c r="A12" s="69">
        <v>6</v>
      </c>
      <c r="B12" s="46"/>
      <c r="C12" s="28"/>
      <c r="D12" s="28"/>
      <c r="E12" s="28"/>
      <c r="F12" s="47"/>
      <c r="G12" s="46"/>
      <c r="H12" s="28"/>
      <c r="I12" s="28"/>
      <c r="J12" s="28"/>
      <c r="K12" s="47"/>
      <c r="L12" s="46"/>
      <c r="M12" s="28"/>
      <c r="N12" s="28"/>
      <c r="O12" s="28"/>
      <c r="P12" s="47"/>
      <c r="Q12" s="46"/>
      <c r="R12" s="28"/>
      <c r="S12" s="28"/>
      <c r="T12" s="28"/>
      <c r="U12" s="47"/>
      <c r="V12" s="203">
        <f t="shared" si="0"/>
        <v>0</v>
      </c>
      <c r="W12" s="149">
        <f t="shared" si="1"/>
        <v>0</v>
      </c>
      <c r="X12" s="149">
        <f t="shared" si="2"/>
        <v>0</v>
      </c>
      <c r="Y12" s="114">
        <f t="shared" si="3"/>
        <v>0</v>
      </c>
      <c r="Z12" s="246">
        <f t="shared" si="4"/>
        <v>0</v>
      </c>
      <c r="AB12" s="24"/>
      <c r="AC12" s="24"/>
    </row>
    <row r="13" spans="1:29" ht="12.75">
      <c r="A13" s="69">
        <v>7</v>
      </c>
      <c r="B13" s="46"/>
      <c r="C13" s="28"/>
      <c r="D13" s="28"/>
      <c r="E13" s="28"/>
      <c r="F13" s="47"/>
      <c r="G13" s="46"/>
      <c r="H13" s="28"/>
      <c r="I13" s="28"/>
      <c r="J13" s="28"/>
      <c r="K13" s="47"/>
      <c r="L13" s="46"/>
      <c r="M13" s="28"/>
      <c r="N13" s="28"/>
      <c r="O13" s="28"/>
      <c r="P13" s="47"/>
      <c r="Q13" s="46"/>
      <c r="R13" s="28"/>
      <c r="S13" s="28"/>
      <c r="T13" s="28"/>
      <c r="U13" s="47"/>
      <c r="V13" s="203">
        <f t="shared" si="0"/>
        <v>0</v>
      </c>
      <c r="W13" s="149">
        <f t="shared" si="1"/>
        <v>0</v>
      </c>
      <c r="X13" s="149">
        <f t="shared" si="2"/>
        <v>0</v>
      </c>
      <c r="Y13" s="114">
        <f t="shared" si="3"/>
        <v>0</v>
      </c>
      <c r="Z13" s="246">
        <f t="shared" si="4"/>
        <v>0</v>
      </c>
      <c r="AB13" s="24"/>
      <c r="AC13" s="24"/>
    </row>
    <row r="14" spans="1:29" ht="12.75">
      <c r="A14" s="69">
        <v>8</v>
      </c>
      <c r="B14" s="46"/>
      <c r="C14" s="28"/>
      <c r="D14" s="28"/>
      <c r="E14" s="28"/>
      <c r="F14" s="47"/>
      <c r="G14" s="46"/>
      <c r="H14" s="28"/>
      <c r="I14" s="28"/>
      <c r="J14" s="28"/>
      <c r="K14" s="47"/>
      <c r="L14" s="46"/>
      <c r="M14" s="28"/>
      <c r="N14" s="28"/>
      <c r="O14" s="28"/>
      <c r="P14" s="47"/>
      <c r="Q14" s="46"/>
      <c r="R14" s="28"/>
      <c r="S14" s="28"/>
      <c r="T14" s="28"/>
      <c r="U14" s="47"/>
      <c r="V14" s="203">
        <f t="shared" si="0"/>
        <v>0</v>
      </c>
      <c r="W14" s="149">
        <f t="shared" si="1"/>
        <v>0</v>
      </c>
      <c r="X14" s="149">
        <f t="shared" si="2"/>
        <v>0</v>
      </c>
      <c r="Y14" s="114">
        <f t="shared" si="3"/>
        <v>0</v>
      </c>
      <c r="Z14" s="246">
        <f t="shared" si="4"/>
        <v>0</v>
      </c>
      <c r="AB14" s="24"/>
      <c r="AC14" s="24"/>
    </row>
    <row r="15" spans="1:29" ht="12.75">
      <c r="A15" s="69">
        <v>9</v>
      </c>
      <c r="B15" s="46"/>
      <c r="C15" s="28"/>
      <c r="D15" s="28"/>
      <c r="E15" s="28"/>
      <c r="F15" s="47"/>
      <c r="G15" s="46"/>
      <c r="H15" s="28"/>
      <c r="I15" s="28"/>
      <c r="J15" s="28"/>
      <c r="K15" s="47"/>
      <c r="L15" s="46"/>
      <c r="M15" s="28"/>
      <c r="N15" s="28"/>
      <c r="O15" s="28"/>
      <c r="P15" s="47"/>
      <c r="Q15" s="46"/>
      <c r="R15" s="28"/>
      <c r="S15" s="28"/>
      <c r="T15" s="28"/>
      <c r="U15" s="47"/>
      <c r="V15" s="203">
        <f t="shared" si="0"/>
        <v>0</v>
      </c>
      <c r="W15" s="149">
        <f t="shared" si="1"/>
        <v>0</v>
      </c>
      <c r="X15" s="149">
        <f t="shared" si="2"/>
        <v>0</v>
      </c>
      <c r="Y15" s="114">
        <f t="shared" si="3"/>
        <v>0</v>
      </c>
      <c r="Z15" s="246">
        <f t="shared" si="4"/>
        <v>0</v>
      </c>
      <c r="AB15" s="24"/>
      <c r="AC15" s="24"/>
    </row>
    <row r="16" spans="1:29" ht="12.75">
      <c r="A16" s="69">
        <v>10</v>
      </c>
      <c r="B16" s="46"/>
      <c r="C16" s="28"/>
      <c r="D16" s="28"/>
      <c r="E16" s="28"/>
      <c r="F16" s="47"/>
      <c r="G16" s="46"/>
      <c r="H16" s="28"/>
      <c r="I16" s="28"/>
      <c r="J16" s="28"/>
      <c r="K16" s="47"/>
      <c r="L16" s="46"/>
      <c r="M16" s="28"/>
      <c r="N16" s="28"/>
      <c r="O16" s="28"/>
      <c r="P16" s="47"/>
      <c r="Q16" s="46"/>
      <c r="R16" s="28"/>
      <c r="S16" s="28"/>
      <c r="T16" s="28"/>
      <c r="U16" s="47"/>
      <c r="V16" s="203">
        <f t="shared" si="0"/>
        <v>0</v>
      </c>
      <c r="W16" s="149">
        <f t="shared" si="1"/>
        <v>0</v>
      </c>
      <c r="X16" s="149">
        <f t="shared" si="2"/>
        <v>0</v>
      </c>
      <c r="Y16" s="114">
        <f t="shared" si="3"/>
        <v>0</v>
      </c>
      <c r="Z16" s="246">
        <f t="shared" si="4"/>
        <v>0</v>
      </c>
      <c r="AB16" s="24"/>
      <c r="AC16" s="24"/>
    </row>
    <row r="17" spans="1:29" ht="12.75">
      <c r="A17" s="69">
        <v>11</v>
      </c>
      <c r="B17" s="46"/>
      <c r="C17" s="28"/>
      <c r="D17" s="28"/>
      <c r="E17" s="28"/>
      <c r="F17" s="47"/>
      <c r="G17" s="46"/>
      <c r="H17" s="28"/>
      <c r="I17" s="28"/>
      <c r="J17" s="28"/>
      <c r="K17" s="47"/>
      <c r="L17" s="46"/>
      <c r="M17" s="28"/>
      <c r="N17" s="28"/>
      <c r="O17" s="28"/>
      <c r="P17" s="47"/>
      <c r="Q17" s="46"/>
      <c r="R17" s="28"/>
      <c r="S17" s="28"/>
      <c r="T17" s="28"/>
      <c r="U17" s="47"/>
      <c r="V17" s="203">
        <f t="shared" si="0"/>
        <v>0</v>
      </c>
      <c r="W17" s="149">
        <f t="shared" si="1"/>
        <v>0</v>
      </c>
      <c r="X17" s="149">
        <f t="shared" si="2"/>
        <v>0</v>
      </c>
      <c r="Y17" s="114">
        <f t="shared" si="3"/>
        <v>0</v>
      </c>
      <c r="Z17" s="246">
        <f t="shared" si="4"/>
        <v>0</v>
      </c>
      <c r="AB17" s="24"/>
      <c r="AC17" s="24"/>
    </row>
    <row r="18" spans="1:29" ht="12.75">
      <c r="A18" s="69">
        <v>12</v>
      </c>
      <c r="B18" s="46"/>
      <c r="C18" s="28"/>
      <c r="D18" s="28"/>
      <c r="E18" s="28"/>
      <c r="F18" s="47"/>
      <c r="G18" s="46"/>
      <c r="H18" s="28"/>
      <c r="I18" s="28"/>
      <c r="J18" s="28"/>
      <c r="K18" s="47"/>
      <c r="L18" s="46"/>
      <c r="M18" s="28"/>
      <c r="N18" s="28"/>
      <c r="O18" s="28"/>
      <c r="P18" s="47"/>
      <c r="Q18" s="46"/>
      <c r="R18" s="28"/>
      <c r="S18" s="28"/>
      <c r="T18" s="28"/>
      <c r="U18" s="47"/>
      <c r="V18" s="203">
        <f t="shared" si="0"/>
        <v>0</v>
      </c>
      <c r="W18" s="149">
        <f t="shared" si="1"/>
        <v>0</v>
      </c>
      <c r="X18" s="149">
        <f t="shared" si="2"/>
        <v>0</v>
      </c>
      <c r="Y18" s="114">
        <f t="shared" si="3"/>
        <v>0</v>
      </c>
      <c r="Z18" s="246">
        <f t="shared" si="4"/>
        <v>0</v>
      </c>
      <c r="AB18" s="24"/>
      <c r="AC18" s="24"/>
    </row>
    <row r="19" spans="1:29" ht="12.75">
      <c r="A19" s="69">
        <v>13</v>
      </c>
      <c r="B19" s="46"/>
      <c r="C19" s="28"/>
      <c r="D19" s="28"/>
      <c r="E19" s="28"/>
      <c r="F19" s="47"/>
      <c r="G19" s="46"/>
      <c r="H19" s="28"/>
      <c r="I19" s="28"/>
      <c r="J19" s="28"/>
      <c r="K19" s="47"/>
      <c r="L19" s="46"/>
      <c r="M19" s="28"/>
      <c r="N19" s="28"/>
      <c r="O19" s="28"/>
      <c r="P19" s="47"/>
      <c r="Q19" s="46"/>
      <c r="R19" s="28"/>
      <c r="S19" s="28"/>
      <c r="T19" s="28"/>
      <c r="U19" s="47"/>
      <c r="V19" s="203">
        <f t="shared" si="0"/>
        <v>0</v>
      </c>
      <c r="W19" s="149">
        <f t="shared" si="1"/>
        <v>0</v>
      </c>
      <c r="X19" s="149">
        <f t="shared" si="2"/>
        <v>0</v>
      </c>
      <c r="Y19" s="114">
        <f t="shared" si="3"/>
        <v>0</v>
      </c>
      <c r="Z19" s="246">
        <f t="shared" si="4"/>
        <v>0</v>
      </c>
      <c r="AB19" s="24"/>
      <c r="AC19" s="24"/>
    </row>
    <row r="20" spans="1:29" ht="12.75">
      <c r="A20" s="69">
        <v>14</v>
      </c>
      <c r="B20" s="46"/>
      <c r="C20" s="28"/>
      <c r="D20" s="28"/>
      <c r="E20" s="28"/>
      <c r="F20" s="47"/>
      <c r="G20" s="46"/>
      <c r="H20" s="28"/>
      <c r="I20" s="28"/>
      <c r="J20" s="28"/>
      <c r="K20" s="47"/>
      <c r="L20" s="46"/>
      <c r="M20" s="28"/>
      <c r="N20" s="28"/>
      <c r="O20" s="28"/>
      <c r="P20" s="47"/>
      <c r="Q20" s="46"/>
      <c r="R20" s="28"/>
      <c r="S20" s="28"/>
      <c r="T20" s="28"/>
      <c r="U20" s="47"/>
      <c r="V20" s="203">
        <f t="shared" si="0"/>
        <v>0</v>
      </c>
      <c r="W20" s="149">
        <f t="shared" si="1"/>
        <v>0</v>
      </c>
      <c r="X20" s="149">
        <f t="shared" si="2"/>
        <v>0</v>
      </c>
      <c r="Y20" s="114">
        <f t="shared" si="3"/>
        <v>0</v>
      </c>
      <c r="Z20" s="246">
        <f t="shared" si="4"/>
        <v>0</v>
      </c>
      <c r="AB20" s="24"/>
      <c r="AC20" s="24"/>
    </row>
    <row r="21" spans="1:29" ht="12.75">
      <c r="A21" s="69">
        <v>15</v>
      </c>
      <c r="B21" s="46"/>
      <c r="C21" s="28"/>
      <c r="D21" s="28"/>
      <c r="E21" s="28"/>
      <c r="F21" s="47"/>
      <c r="G21" s="46"/>
      <c r="H21" s="28"/>
      <c r="I21" s="28"/>
      <c r="J21" s="28"/>
      <c r="K21" s="47"/>
      <c r="L21" s="46"/>
      <c r="M21" s="28"/>
      <c r="N21" s="28"/>
      <c r="O21" s="28"/>
      <c r="P21" s="47"/>
      <c r="Q21" s="46"/>
      <c r="R21" s="28"/>
      <c r="S21" s="28"/>
      <c r="T21" s="28"/>
      <c r="U21" s="47"/>
      <c r="V21" s="203">
        <f t="shared" si="0"/>
        <v>0</v>
      </c>
      <c r="W21" s="149">
        <f t="shared" si="1"/>
        <v>0</v>
      </c>
      <c r="X21" s="149">
        <f t="shared" si="2"/>
        <v>0</v>
      </c>
      <c r="Y21" s="114">
        <f t="shared" si="3"/>
        <v>0</v>
      </c>
      <c r="Z21" s="246">
        <f t="shared" si="4"/>
        <v>0</v>
      </c>
      <c r="AB21" s="24"/>
      <c r="AC21" s="24"/>
    </row>
    <row r="22" spans="1:29" ht="12.75">
      <c r="A22" s="69">
        <v>16</v>
      </c>
      <c r="B22" s="46"/>
      <c r="C22" s="28"/>
      <c r="D22" s="28"/>
      <c r="E22" s="28"/>
      <c r="F22" s="47"/>
      <c r="G22" s="46"/>
      <c r="H22" s="28"/>
      <c r="I22" s="28"/>
      <c r="J22" s="28"/>
      <c r="K22" s="47"/>
      <c r="L22" s="46"/>
      <c r="M22" s="28"/>
      <c r="N22" s="28"/>
      <c r="O22" s="28"/>
      <c r="P22" s="47"/>
      <c r="Q22" s="46"/>
      <c r="R22" s="28"/>
      <c r="S22" s="28"/>
      <c r="T22" s="28"/>
      <c r="U22" s="47"/>
      <c r="V22" s="203">
        <f t="shared" si="0"/>
        <v>0</v>
      </c>
      <c r="W22" s="149">
        <f t="shared" si="1"/>
        <v>0</v>
      </c>
      <c r="X22" s="149">
        <f t="shared" si="2"/>
        <v>0</v>
      </c>
      <c r="Y22" s="114">
        <f t="shared" si="3"/>
        <v>0</v>
      </c>
      <c r="Z22" s="246">
        <f t="shared" si="4"/>
        <v>0</v>
      </c>
      <c r="AB22" s="24"/>
      <c r="AC22" s="24"/>
    </row>
    <row r="23" spans="1:29" ht="12.75">
      <c r="A23" s="69">
        <v>17</v>
      </c>
      <c r="B23" s="46"/>
      <c r="C23" s="28"/>
      <c r="D23" s="28"/>
      <c r="E23" s="28"/>
      <c r="F23" s="47"/>
      <c r="G23" s="46"/>
      <c r="H23" s="28"/>
      <c r="I23" s="28"/>
      <c r="J23" s="28"/>
      <c r="K23" s="47"/>
      <c r="L23" s="46"/>
      <c r="M23" s="28"/>
      <c r="N23" s="28"/>
      <c r="O23" s="28"/>
      <c r="P23" s="47"/>
      <c r="Q23" s="46"/>
      <c r="R23" s="28"/>
      <c r="S23" s="28"/>
      <c r="T23" s="28"/>
      <c r="U23" s="47"/>
      <c r="V23" s="203">
        <f t="shared" si="0"/>
        <v>0</v>
      </c>
      <c r="W23" s="149">
        <f t="shared" si="1"/>
        <v>0</v>
      </c>
      <c r="X23" s="149">
        <f t="shared" si="2"/>
        <v>0</v>
      </c>
      <c r="Y23" s="114">
        <f t="shared" si="3"/>
        <v>0</v>
      </c>
      <c r="Z23" s="246">
        <f t="shared" si="4"/>
        <v>0</v>
      </c>
      <c r="AB23" s="24"/>
      <c r="AC23" s="24"/>
    </row>
    <row r="24" spans="1:29" ht="12.75">
      <c r="A24" s="69">
        <v>18</v>
      </c>
      <c r="B24" s="46"/>
      <c r="C24" s="28"/>
      <c r="D24" s="28"/>
      <c r="E24" s="28"/>
      <c r="F24" s="47"/>
      <c r="G24" s="46"/>
      <c r="H24" s="28"/>
      <c r="I24" s="28"/>
      <c r="J24" s="28"/>
      <c r="K24" s="47"/>
      <c r="L24" s="46"/>
      <c r="M24" s="28"/>
      <c r="N24" s="28"/>
      <c r="O24" s="28"/>
      <c r="P24" s="47"/>
      <c r="Q24" s="46"/>
      <c r="R24" s="28"/>
      <c r="S24" s="28"/>
      <c r="T24" s="28"/>
      <c r="U24" s="47"/>
      <c r="V24" s="203">
        <f t="shared" si="0"/>
        <v>0</v>
      </c>
      <c r="W24" s="149">
        <f t="shared" si="1"/>
        <v>0</v>
      </c>
      <c r="X24" s="149">
        <f t="shared" si="2"/>
        <v>0</v>
      </c>
      <c r="Y24" s="114">
        <f t="shared" si="3"/>
        <v>0</v>
      </c>
      <c r="Z24" s="246">
        <f t="shared" si="4"/>
        <v>0</v>
      </c>
      <c r="AB24" s="24"/>
      <c r="AC24" s="24"/>
    </row>
    <row r="25" spans="1:29" ht="12.75">
      <c r="A25" s="69">
        <v>19</v>
      </c>
      <c r="B25" s="46"/>
      <c r="C25" s="28"/>
      <c r="D25" s="28"/>
      <c r="E25" s="28"/>
      <c r="F25" s="47"/>
      <c r="G25" s="46"/>
      <c r="H25" s="28"/>
      <c r="I25" s="28"/>
      <c r="J25" s="28"/>
      <c r="K25" s="47"/>
      <c r="L25" s="46"/>
      <c r="M25" s="28"/>
      <c r="N25" s="28"/>
      <c r="O25" s="28"/>
      <c r="P25" s="47"/>
      <c r="Q25" s="46"/>
      <c r="R25" s="28"/>
      <c r="S25" s="28"/>
      <c r="T25" s="28"/>
      <c r="U25" s="47"/>
      <c r="V25" s="203">
        <f t="shared" si="0"/>
        <v>0</v>
      </c>
      <c r="W25" s="149">
        <f t="shared" si="1"/>
        <v>0</v>
      </c>
      <c r="X25" s="149">
        <f t="shared" si="2"/>
        <v>0</v>
      </c>
      <c r="Y25" s="114">
        <f t="shared" si="3"/>
        <v>0</v>
      </c>
      <c r="Z25" s="246">
        <f t="shared" si="4"/>
        <v>0</v>
      </c>
      <c r="AB25" s="24"/>
      <c r="AC25" s="24"/>
    </row>
    <row r="26" spans="1:29" ht="12.75">
      <c r="A26" s="69">
        <v>20</v>
      </c>
      <c r="B26" s="46"/>
      <c r="C26" s="28"/>
      <c r="D26" s="28"/>
      <c r="E26" s="28"/>
      <c r="F26" s="47"/>
      <c r="G26" s="46"/>
      <c r="H26" s="28"/>
      <c r="I26" s="28"/>
      <c r="J26" s="28"/>
      <c r="K26" s="47"/>
      <c r="L26" s="46"/>
      <c r="M26" s="28"/>
      <c r="N26" s="28"/>
      <c r="O26" s="28"/>
      <c r="P26" s="47"/>
      <c r="Q26" s="46"/>
      <c r="R26" s="28"/>
      <c r="S26" s="28"/>
      <c r="T26" s="28"/>
      <c r="U26" s="47"/>
      <c r="V26" s="203">
        <f t="shared" si="0"/>
        <v>0</v>
      </c>
      <c r="W26" s="149">
        <f t="shared" si="1"/>
        <v>0</v>
      </c>
      <c r="X26" s="149">
        <f t="shared" si="2"/>
        <v>0</v>
      </c>
      <c r="Y26" s="114">
        <f t="shared" si="3"/>
        <v>0</v>
      </c>
      <c r="Z26" s="246">
        <f t="shared" si="4"/>
        <v>0</v>
      </c>
      <c r="AB26" s="24"/>
      <c r="AC26" s="24"/>
    </row>
    <row r="27" spans="1:29" ht="12.75">
      <c r="A27" s="69">
        <v>21</v>
      </c>
      <c r="B27" s="46"/>
      <c r="C27" s="28"/>
      <c r="D27" s="28"/>
      <c r="E27" s="28"/>
      <c r="F27" s="47"/>
      <c r="G27" s="46"/>
      <c r="H27" s="28"/>
      <c r="I27" s="28"/>
      <c r="J27" s="28"/>
      <c r="K27" s="47"/>
      <c r="L27" s="46"/>
      <c r="M27" s="28"/>
      <c r="N27" s="28"/>
      <c r="O27" s="28"/>
      <c r="P27" s="47"/>
      <c r="Q27" s="46"/>
      <c r="R27" s="28"/>
      <c r="S27" s="28"/>
      <c r="T27" s="28"/>
      <c r="U27" s="47"/>
      <c r="V27" s="203">
        <f t="shared" si="0"/>
        <v>0</v>
      </c>
      <c r="W27" s="149">
        <f t="shared" si="1"/>
        <v>0</v>
      </c>
      <c r="X27" s="149">
        <f t="shared" si="2"/>
        <v>0</v>
      </c>
      <c r="Y27" s="114">
        <f t="shared" si="3"/>
        <v>0</v>
      </c>
      <c r="Z27" s="246">
        <f t="shared" si="4"/>
        <v>0</v>
      </c>
      <c r="AB27" s="24"/>
      <c r="AC27" s="24"/>
    </row>
    <row r="28" spans="1:29" ht="13.5" thickBot="1">
      <c r="A28" s="158">
        <v>22</v>
      </c>
      <c r="B28" s="85"/>
      <c r="C28" s="84"/>
      <c r="D28" s="84"/>
      <c r="E28" s="84"/>
      <c r="F28" s="86"/>
      <c r="G28" s="85"/>
      <c r="H28" s="84"/>
      <c r="I28" s="84"/>
      <c r="J28" s="84"/>
      <c r="K28" s="86"/>
      <c r="L28" s="85"/>
      <c r="M28" s="84"/>
      <c r="N28" s="84"/>
      <c r="O28" s="84"/>
      <c r="P28" s="86"/>
      <c r="Q28" s="85"/>
      <c r="R28" s="84"/>
      <c r="S28" s="84"/>
      <c r="T28" s="84"/>
      <c r="U28" s="86"/>
      <c r="V28" s="85">
        <f t="shared" si="0"/>
        <v>0</v>
      </c>
      <c r="W28" s="84">
        <f t="shared" si="1"/>
        <v>0</v>
      </c>
      <c r="X28" s="84">
        <f t="shared" si="2"/>
        <v>0</v>
      </c>
      <c r="Y28" s="158">
        <f t="shared" si="3"/>
        <v>0</v>
      </c>
      <c r="Z28" s="247">
        <f t="shared" si="4"/>
        <v>0</v>
      </c>
      <c r="AB28" s="24"/>
      <c r="AC28" s="24"/>
    </row>
    <row r="29" spans="28:29" ht="13.5" thickTop="1">
      <c r="AB29" s="24"/>
      <c r="AC29" s="24"/>
    </row>
    <row r="30" spans="28:29" ht="12.75">
      <c r="AB30" s="24"/>
      <c r="AC30" s="24"/>
    </row>
    <row r="31" spans="28:29" ht="12.75">
      <c r="AB31" s="24"/>
      <c r="AC31" s="24"/>
    </row>
    <row r="32" spans="28:29" ht="12.75">
      <c r="AB32" s="24"/>
      <c r="AC32" s="24"/>
    </row>
    <row r="33" spans="28:29" ht="12.75">
      <c r="AB33" s="24"/>
      <c r="AC33" s="24"/>
    </row>
    <row r="34" spans="1:29" ht="12.75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</row>
    <row r="35" spans="1:29" ht="12.75">
      <c r="A35" s="24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</row>
    <row r="36" spans="1:29" ht="12.75">
      <c r="A36" s="24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</row>
    <row r="37" spans="1:29" ht="12.75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</row>
    <row r="38" spans="1:29" ht="12.75">
      <c r="A38" s="24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</row>
    <row r="39" spans="1:29" ht="12.75">
      <c r="A39" s="24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</row>
  </sheetData>
  <sheetProtection/>
  <mergeCells count="15">
    <mergeCell ref="B5:F5"/>
    <mergeCell ref="G5:K5"/>
    <mergeCell ref="L5:P5"/>
    <mergeCell ref="Q5:U5"/>
    <mergeCell ref="V5:Y5"/>
    <mergeCell ref="B3:F3"/>
    <mergeCell ref="G3:K3"/>
    <mergeCell ref="L3:P3"/>
    <mergeCell ref="Q3:U3"/>
    <mergeCell ref="V3:Y4"/>
    <mergeCell ref="Z3:Z6"/>
    <mergeCell ref="B4:F4"/>
    <mergeCell ref="G4:K4"/>
    <mergeCell ref="L4:P4"/>
    <mergeCell ref="Q4:U4"/>
  </mergeCells>
  <printOptions gridLines="1"/>
  <pageMargins left="1.5748031496062993" right="0.5905511811023623" top="0.984251968503937" bottom="0.984251968503937" header="0.5118110236220472" footer="0.5118110236220472"/>
  <pageSetup horizontalDpi="120" verticalDpi="120" orientation="landscape" paperSize="9" r:id="rId1"/>
  <headerFooter alignWithMargins="0">
    <oddHeader>&amp;C&amp;A</oddHeader>
    <oddFooter>&amp;CСтр.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66"/>
  </sheetPr>
  <dimension ref="A1:AC39"/>
  <sheetViews>
    <sheetView showZeros="0" zoomScalePageLayoutView="0" workbookViewId="0" topLeftCell="A1">
      <selection activeCell="B7" sqref="B7"/>
    </sheetView>
  </sheetViews>
  <sheetFormatPr defaultColWidth="9.00390625" defaultRowHeight="12.75"/>
  <cols>
    <col min="1" max="1" width="3.25390625" style="0" customWidth="1"/>
    <col min="2" max="3" width="4.375" style="0" customWidth="1"/>
    <col min="4" max="5" width="4.625" style="0" customWidth="1"/>
    <col min="6" max="6" width="5.00390625" style="0" customWidth="1"/>
    <col min="7" max="7" width="4.375" style="0" customWidth="1"/>
    <col min="8" max="8" width="4.625" style="0" customWidth="1"/>
    <col min="9" max="10" width="4.375" style="0" customWidth="1"/>
    <col min="11" max="11" width="5.00390625" style="0" customWidth="1"/>
    <col min="12" max="13" width="4.625" style="0" customWidth="1"/>
    <col min="14" max="14" width="4.375" style="0" customWidth="1"/>
    <col min="15" max="15" width="4.25390625" style="0" customWidth="1"/>
    <col min="16" max="16" width="5.00390625" style="0" customWidth="1"/>
    <col min="17" max="17" width="4.375" style="0" customWidth="1"/>
    <col min="18" max="18" width="4.625" style="0" customWidth="1"/>
    <col min="19" max="19" width="4.375" style="0" customWidth="1"/>
    <col min="20" max="20" width="4.625" style="0" customWidth="1"/>
    <col min="21" max="21" width="5.00390625" style="0" customWidth="1"/>
    <col min="22" max="23" width="4.375" style="0" customWidth="1"/>
    <col min="24" max="24" width="4.625" style="0" customWidth="1"/>
    <col min="25" max="25" width="4.375" style="0" customWidth="1"/>
    <col min="26" max="26" width="5.00390625" style="0" customWidth="1"/>
    <col min="27" max="27" width="6.625" style="0" customWidth="1"/>
  </cols>
  <sheetData>
    <row r="1" spans="2:29" ht="12.75">
      <c r="B1" s="179" t="s">
        <v>149</v>
      </c>
      <c r="K1" s="5" t="e">
        <f>#REF!</f>
        <v>#REF!</v>
      </c>
      <c r="AB1" s="24"/>
      <c r="AC1" s="24"/>
    </row>
    <row r="2" spans="1:29" ht="13.5" thickBot="1">
      <c r="A2" s="19" t="s">
        <v>151</v>
      </c>
      <c r="B2" s="19"/>
      <c r="C2" s="19"/>
      <c r="D2" s="19"/>
      <c r="E2" s="19"/>
      <c r="F2" s="19"/>
      <c r="G2" s="206" t="e">
        <f>#REF!</f>
        <v>#REF!</v>
      </c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B2" s="24"/>
      <c r="AC2" s="24"/>
    </row>
    <row r="3" spans="2:29" ht="13.5" thickTop="1">
      <c r="B3" s="337" t="s">
        <v>152</v>
      </c>
      <c r="C3" s="338"/>
      <c r="D3" s="338"/>
      <c r="E3" s="338"/>
      <c r="F3" s="339"/>
      <c r="G3" s="337" t="s">
        <v>133</v>
      </c>
      <c r="H3" s="338"/>
      <c r="I3" s="338"/>
      <c r="J3" s="338"/>
      <c r="K3" s="339"/>
      <c r="L3" s="337" t="s">
        <v>133</v>
      </c>
      <c r="M3" s="338"/>
      <c r="N3" s="338"/>
      <c r="O3" s="338"/>
      <c r="P3" s="339"/>
      <c r="Q3" s="337" t="s">
        <v>133</v>
      </c>
      <c r="R3" s="338"/>
      <c r="S3" s="338"/>
      <c r="T3" s="338"/>
      <c r="U3" s="339"/>
      <c r="V3" s="340" t="s">
        <v>73</v>
      </c>
      <c r="W3" s="341"/>
      <c r="X3" s="341"/>
      <c r="Y3" s="341"/>
      <c r="Z3" s="334" t="s">
        <v>179</v>
      </c>
      <c r="AB3" s="24"/>
      <c r="AC3" s="24"/>
    </row>
    <row r="4" spans="2:29" ht="12.75">
      <c r="B4" s="344" t="s">
        <v>136</v>
      </c>
      <c r="C4" s="345"/>
      <c r="D4" s="345"/>
      <c r="E4" s="345"/>
      <c r="F4" s="346"/>
      <c r="G4" s="344" t="s">
        <v>137</v>
      </c>
      <c r="H4" s="345"/>
      <c r="I4" s="345"/>
      <c r="J4" s="345"/>
      <c r="K4" s="346"/>
      <c r="L4" s="344" t="s">
        <v>138</v>
      </c>
      <c r="M4" s="345"/>
      <c r="N4" s="345"/>
      <c r="O4" s="345"/>
      <c r="P4" s="346"/>
      <c r="Q4" s="344" t="s">
        <v>139</v>
      </c>
      <c r="R4" s="345"/>
      <c r="S4" s="345"/>
      <c r="T4" s="345"/>
      <c r="U4" s="346"/>
      <c r="V4" s="342"/>
      <c r="W4" s="343"/>
      <c r="X4" s="343"/>
      <c r="Y4" s="343"/>
      <c r="Z4" s="335"/>
      <c r="AB4" s="24"/>
      <c r="AC4" s="24"/>
    </row>
    <row r="5" spans="2:29" ht="12.75">
      <c r="B5" s="347" t="s">
        <v>133</v>
      </c>
      <c r="C5" s="348"/>
      <c r="D5" s="348"/>
      <c r="E5" s="348"/>
      <c r="F5" s="349"/>
      <c r="G5" s="347" t="s">
        <v>134</v>
      </c>
      <c r="H5" s="348"/>
      <c r="I5" s="348"/>
      <c r="J5" s="348"/>
      <c r="K5" s="349"/>
      <c r="L5" s="347" t="s">
        <v>134</v>
      </c>
      <c r="M5" s="348"/>
      <c r="N5" s="348"/>
      <c r="O5" s="348"/>
      <c r="P5" s="349"/>
      <c r="Q5" s="347" t="s">
        <v>134</v>
      </c>
      <c r="R5" s="348"/>
      <c r="S5" s="348"/>
      <c r="T5" s="348"/>
      <c r="U5" s="349"/>
      <c r="V5" s="347" t="s">
        <v>134</v>
      </c>
      <c r="W5" s="348"/>
      <c r="X5" s="348"/>
      <c r="Y5" s="350"/>
      <c r="Z5" s="335"/>
      <c r="AB5" s="24"/>
      <c r="AC5" s="24"/>
    </row>
    <row r="6" spans="1:29" ht="115.5" thickBot="1">
      <c r="A6" s="207" t="s">
        <v>135</v>
      </c>
      <c r="B6" s="208" t="e">
        <f>#REF!</f>
        <v>#REF!</v>
      </c>
      <c r="C6" s="209" t="e">
        <f>#REF!</f>
        <v>#REF!</v>
      </c>
      <c r="D6" s="209" t="e">
        <f>#REF!</f>
        <v>#REF!</v>
      </c>
      <c r="E6" s="209" t="e">
        <f>#REF!</f>
        <v>#REF!</v>
      </c>
      <c r="F6" s="210" t="e">
        <f>#REF!</f>
        <v>#REF!</v>
      </c>
      <c r="G6" s="208" t="e">
        <f>$B$6</f>
        <v>#REF!</v>
      </c>
      <c r="H6" s="209" t="e">
        <f>$C$6</f>
        <v>#REF!</v>
      </c>
      <c r="I6" s="209" t="e">
        <f>$D$6</f>
        <v>#REF!</v>
      </c>
      <c r="J6" s="209" t="e">
        <f>$E$6</f>
        <v>#REF!</v>
      </c>
      <c r="K6" s="210" t="e">
        <f>$F$6</f>
        <v>#REF!</v>
      </c>
      <c r="L6" s="208" t="e">
        <f>$B$6</f>
        <v>#REF!</v>
      </c>
      <c r="M6" s="209" t="e">
        <f>$C$6</f>
        <v>#REF!</v>
      </c>
      <c r="N6" s="209" t="e">
        <f>$D$6</f>
        <v>#REF!</v>
      </c>
      <c r="O6" s="209" t="e">
        <f>$E$6</f>
        <v>#REF!</v>
      </c>
      <c r="P6" s="210" t="e">
        <f>$F$6</f>
        <v>#REF!</v>
      </c>
      <c r="Q6" s="208" t="e">
        <f>$B$6</f>
        <v>#REF!</v>
      </c>
      <c r="R6" s="209" t="e">
        <f>$C$6</f>
        <v>#REF!</v>
      </c>
      <c r="S6" s="209" t="e">
        <f>$D$6</f>
        <v>#REF!</v>
      </c>
      <c r="T6" s="209" t="e">
        <f>$E$6</f>
        <v>#REF!</v>
      </c>
      <c r="U6" s="210" t="e">
        <f>$F$6</f>
        <v>#REF!</v>
      </c>
      <c r="V6" s="208" t="s">
        <v>136</v>
      </c>
      <c r="W6" s="209" t="s">
        <v>137</v>
      </c>
      <c r="X6" s="209" t="s">
        <v>138</v>
      </c>
      <c r="Y6" s="244" t="s">
        <v>139</v>
      </c>
      <c r="Z6" s="336"/>
      <c r="AA6" s="211"/>
      <c r="AB6" s="24"/>
      <c r="AC6" s="24"/>
    </row>
    <row r="7" spans="1:29" ht="13.5" thickTop="1">
      <c r="A7" s="114">
        <v>1</v>
      </c>
      <c r="B7" s="46"/>
      <c r="C7" s="28"/>
      <c r="D7" s="28"/>
      <c r="E7" s="28"/>
      <c r="F7" s="47"/>
      <c r="G7" s="46"/>
      <c r="H7" s="28"/>
      <c r="I7" s="28"/>
      <c r="J7" s="28"/>
      <c r="K7" s="47"/>
      <c r="L7" s="46"/>
      <c r="M7" s="28"/>
      <c r="N7" s="28"/>
      <c r="O7" s="28"/>
      <c r="P7" s="47"/>
      <c r="Q7" s="46"/>
      <c r="R7" s="28"/>
      <c r="S7" s="28"/>
      <c r="T7" s="28"/>
      <c r="U7" s="47"/>
      <c r="V7" s="203">
        <f>IF(ISERROR(SUM(SUM($B7:$F7)-SMALL($B7:$F7,SUM(6-$G$2))-LARGE($B7:$F7,SUM(6-$G$2))))=TRUE,0,SUM(SUM($B7:$F7)-SMALL($B7:$F7,SUM(6-$G$2))-LARGE($B7:$F7,SUM(6-$G$2))))</f>
        <v>0</v>
      </c>
      <c r="W7" s="149">
        <f>IF(ISERROR(SUM(SUM($G7:$K7)-SMALL($G7:$K7,SUM(6-$G$2))-LARGE($G7:$K7,SUM(6-$G$2))))=TRUE,0,SUM(SUM($G7:$K7)-SMALL($G7:$K7,SUM(6-$G$2))-LARGE($G7:$K7,SUM(6-$G$2))))</f>
        <v>0</v>
      </c>
      <c r="X7" s="149">
        <f>IF(ISERROR(SUM(SUM($L7:$P7)-SMALL($L7:$P7,SUM(6-$G$2))-LARGE($L7:$P7,SUM(6-$G$2))))=TRUE,0,SUM(SUM($L7:$P7)-SMALL($L7:$P7,SUM(6-$G$2))-LARGE($L7:$P7,SUM(6-$G$2))))</f>
        <v>0</v>
      </c>
      <c r="Y7" s="114">
        <f>IF(ISERROR(SUM(SUM($Q7:$U7)-SMALL($Q7:$U7,SUM(6-$G$2))-LARGE($Q7:$U7,SUM(6-$G$2))))=TRUE,0,SUM(SUM($Q7:$U7)-SMALL($Q7:$U7,SUM(6-$G$2))-LARGE($Q7:$U7,SUM(6-$G$2))))</f>
        <v>0</v>
      </c>
      <c r="Z7" s="245">
        <f>SUM(V7:Y7)</f>
        <v>0</v>
      </c>
      <c r="AB7" s="24"/>
      <c r="AC7" s="24"/>
    </row>
    <row r="8" spans="1:29" ht="12.75">
      <c r="A8" s="69">
        <v>2</v>
      </c>
      <c r="B8" s="46"/>
      <c r="C8" s="28"/>
      <c r="D8" s="28"/>
      <c r="E8" s="28"/>
      <c r="F8" s="47"/>
      <c r="G8" s="46"/>
      <c r="H8" s="28"/>
      <c r="I8" s="28"/>
      <c r="J8" s="28"/>
      <c r="K8" s="47"/>
      <c r="L8" s="46"/>
      <c r="M8" s="28"/>
      <c r="N8" s="28"/>
      <c r="O8" s="28"/>
      <c r="P8" s="47"/>
      <c r="Q8" s="46"/>
      <c r="R8" s="28"/>
      <c r="S8" s="28"/>
      <c r="T8" s="28"/>
      <c r="U8" s="47"/>
      <c r="V8" s="203">
        <f aca="true" t="shared" si="0" ref="V8:V28">IF(ISERROR(SUM(SUM($B8:$F8)-SMALL($B8:$F8,SUM(6-$G$2))-LARGE($B8:$F8,SUM(6-$G$2))))=TRUE,0,SUM(SUM($B8:$F8)-SMALL($B8:$F8,SUM(6-$G$2))-LARGE($B8:$F8,SUM(6-$G$2))))</f>
        <v>0</v>
      </c>
      <c r="W8" s="149">
        <f aca="true" t="shared" si="1" ref="W8:W28">IF(ISERROR(SUM(SUM($G8:$K8)-SMALL($G8:$K8,SUM(6-$G$2))-LARGE($G8:$K8,SUM(6-$G$2))))=TRUE,0,SUM(SUM($G8:$K8)-SMALL($G8:$K8,SUM(6-$G$2))-LARGE($G8:$K8,SUM(6-$G$2))))</f>
        <v>0</v>
      </c>
      <c r="X8" s="149">
        <f aca="true" t="shared" si="2" ref="X8:X28">IF(ISERROR(SUM(SUM($L8:$P8)-SMALL($L8:$P8,SUM(6-$G$2))-LARGE($L8:$P8,SUM(6-$G$2))))=TRUE,0,SUM(SUM($L8:$P8)-SMALL($L8:$P8,SUM(6-$G$2))-LARGE($L8:$P8,SUM(6-$G$2))))</f>
        <v>0</v>
      </c>
      <c r="Y8" s="114">
        <f aca="true" t="shared" si="3" ref="Y8:Y28">IF(ISERROR(SUM(SUM($Q8:$U8)-SMALL($Q8:$U8,SUM(6-$G$2))-LARGE($Q8:$U8,SUM(6-$G$2))))=TRUE,0,SUM(SUM($Q8:$U8)-SMALL($Q8:$U8,SUM(6-$G$2))-LARGE($Q8:$U8,SUM(6-$G$2))))</f>
        <v>0</v>
      </c>
      <c r="Z8" s="246">
        <f aca="true" t="shared" si="4" ref="Z8:Z28">SUM(V8:Y8)</f>
        <v>0</v>
      </c>
      <c r="AB8" s="24"/>
      <c r="AC8" s="24"/>
    </row>
    <row r="9" spans="1:29" ht="12.75">
      <c r="A9" s="69">
        <v>3</v>
      </c>
      <c r="B9" s="46"/>
      <c r="C9" s="28"/>
      <c r="D9" s="28"/>
      <c r="E9" s="28"/>
      <c r="F9" s="47"/>
      <c r="G9" s="46"/>
      <c r="H9" s="28"/>
      <c r="I9" s="28"/>
      <c r="J9" s="28"/>
      <c r="K9" s="47"/>
      <c r="L9" s="46"/>
      <c r="M9" s="28"/>
      <c r="N9" s="28"/>
      <c r="O9" s="28"/>
      <c r="P9" s="47"/>
      <c r="Q9" s="46"/>
      <c r="R9" s="28"/>
      <c r="S9" s="28"/>
      <c r="T9" s="28"/>
      <c r="U9" s="47"/>
      <c r="V9" s="203">
        <f t="shared" si="0"/>
        <v>0</v>
      </c>
      <c r="W9" s="149">
        <f t="shared" si="1"/>
        <v>0</v>
      </c>
      <c r="X9" s="149">
        <f t="shared" si="2"/>
        <v>0</v>
      </c>
      <c r="Y9" s="114">
        <f t="shared" si="3"/>
        <v>0</v>
      </c>
      <c r="Z9" s="246">
        <f t="shared" si="4"/>
        <v>0</v>
      </c>
      <c r="AB9" s="24"/>
      <c r="AC9" s="24"/>
    </row>
    <row r="10" spans="1:29" ht="12.75">
      <c r="A10" s="69">
        <v>4</v>
      </c>
      <c r="B10" s="46"/>
      <c r="C10" s="28"/>
      <c r="D10" s="28"/>
      <c r="E10" s="28"/>
      <c r="F10" s="47"/>
      <c r="G10" s="46"/>
      <c r="H10" s="28"/>
      <c r="I10" s="28"/>
      <c r="J10" s="28"/>
      <c r="K10" s="47"/>
      <c r="L10" s="46"/>
      <c r="M10" s="28"/>
      <c r="N10" s="28"/>
      <c r="O10" s="28"/>
      <c r="P10" s="47"/>
      <c r="Q10" s="46"/>
      <c r="R10" s="28"/>
      <c r="S10" s="28"/>
      <c r="T10" s="28"/>
      <c r="U10" s="47"/>
      <c r="V10" s="203">
        <f t="shared" si="0"/>
        <v>0</v>
      </c>
      <c r="W10" s="149">
        <f t="shared" si="1"/>
        <v>0</v>
      </c>
      <c r="X10" s="149">
        <f t="shared" si="2"/>
        <v>0</v>
      </c>
      <c r="Y10" s="114">
        <f t="shared" si="3"/>
        <v>0</v>
      </c>
      <c r="Z10" s="246">
        <f t="shared" si="4"/>
        <v>0</v>
      </c>
      <c r="AB10" s="24"/>
      <c r="AC10" s="24"/>
    </row>
    <row r="11" spans="1:29" ht="12.75">
      <c r="A11" s="69">
        <v>5</v>
      </c>
      <c r="B11" s="46"/>
      <c r="C11" s="28"/>
      <c r="D11" s="28"/>
      <c r="E11" s="28"/>
      <c r="F11" s="47"/>
      <c r="G11" s="46"/>
      <c r="H11" s="28"/>
      <c r="I11" s="28"/>
      <c r="J11" s="28"/>
      <c r="K11" s="47"/>
      <c r="L11" s="46"/>
      <c r="M11" s="28"/>
      <c r="N11" s="28"/>
      <c r="O11" s="28"/>
      <c r="P11" s="47"/>
      <c r="Q11" s="46"/>
      <c r="R11" s="28"/>
      <c r="S11" s="28"/>
      <c r="T11" s="28"/>
      <c r="U11" s="47"/>
      <c r="V11" s="203">
        <f t="shared" si="0"/>
        <v>0</v>
      </c>
      <c r="W11" s="149">
        <f t="shared" si="1"/>
        <v>0</v>
      </c>
      <c r="X11" s="149">
        <f t="shared" si="2"/>
        <v>0</v>
      </c>
      <c r="Y11" s="114">
        <f t="shared" si="3"/>
        <v>0</v>
      </c>
      <c r="Z11" s="246">
        <f t="shared" si="4"/>
        <v>0</v>
      </c>
      <c r="AB11" s="24"/>
      <c r="AC11" s="24"/>
    </row>
    <row r="12" spans="1:29" ht="12.75">
      <c r="A12" s="69">
        <v>6</v>
      </c>
      <c r="B12" s="46"/>
      <c r="C12" s="28"/>
      <c r="D12" s="28"/>
      <c r="E12" s="28"/>
      <c r="F12" s="47"/>
      <c r="G12" s="46"/>
      <c r="H12" s="28"/>
      <c r="I12" s="28"/>
      <c r="J12" s="28"/>
      <c r="K12" s="47"/>
      <c r="L12" s="46"/>
      <c r="M12" s="28"/>
      <c r="N12" s="28"/>
      <c r="O12" s="28"/>
      <c r="P12" s="47"/>
      <c r="Q12" s="46"/>
      <c r="R12" s="28"/>
      <c r="S12" s="28"/>
      <c r="T12" s="28"/>
      <c r="U12" s="47"/>
      <c r="V12" s="203">
        <f t="shared" si="0"/>
        <v>0</v>
      </c>
      <c r="W12" s="149">
        <f t="shared" si="1"/>
        <v>0</v>
      </c>
      <c r="X12" s="149">
        <f t="shared" si="2"/>
        <v>0</v>
      </c>
      <c r="Y12" s="114">
        <f t="shared" si="3"/>
        <v>0</v>
      </c>
      <c r="Z12" s="246">
        <f t="shared" si="4"/>
        <v>0</v>
      </c>
      <c r="AB12" s="24"/>
      <c r="AC12" s="24"/>
    </row>
    <row r="13" spans="1:29" ht="12.75">
      <c r="A13" s="69">
        <v>7</v>
      </c>
      <c r="B13" s="46"/>
      <c r="C13" s="28"/>
      <c r="D13" s="28"/>
      <c r="E13" s="28"/>
      <c r="F13" s="47"/>
      <c r="G13" s="46"/>
      <c r="H13" s="28"/>
      <c r="I13" s="28"/>
      <c r="J13" s="28"/>
      <c r="K13" s="47"/>
      <c r="L13" s="46"/>
      <c r="M13" s="28"/>
      <c r="N13" s="28"/>
      <c r="O13" s="28"/>
      <c r="P13" s="47"/>
      <c r="Q13" s="46"/>
      <c r="R13" s="28"/>
      <c r="S13" s="28"/>
      <c r="T13" s="28"/>
      <c r="U13" s="47"/>
      <c r="V13" s="203">
        <f t="shared" si="0"/>
        <v>0</v>
      </c>
      <c r="W13" s="149">
        <f t="shared" si="1"/>
        <v>0</v>
      </c>
      <c r="X13" s="149">
        <f t="shared" si="2"/>
        <v>0</v>
      </c>
      <c r="Y13" s="114">
        <f t="shared" si="3"/>
        <v>0</v>
      </c>
      <c r="Z13" s="246">
        <f t="shared" si="4"/>
        <v>0</v>
      </c>
      <c r="AB13" s="24"/>
      <c r="AC13" s="24"/>
    </row>
    <row r="14" spans="1:29" ht="12.75">
      <c r="A14" s="69">
        <v>8</v>
      </c>
      <c r="B14" s="46"/>
      <c r="C14" s="28"/>
      <c r="D14" s="28"/>
      <c r="E14" s="28"/>
      <c r="F14" s="47"/>
      <c r="G14" s="46"/>
      <c r="H14" s="28"/>
      <c r="I14" s="28"/>
      <c r="J14" s="28"/>
      <c r="K14" s="47"/>
      <c r="L14" s="46"/>
      <c r="M14" s="28"/>
      <c r="N14" s="28"/>
      <c r="O14" s="28"/>
      <c r="P14" s="47"/>
      <c r="Q14" s="46"/>
      <c r="R14" s="28"/>
      <c r="S14" s="28"/>
      <c r="T14" s="28"/>
      <c r="U14" s="47"/>
      <c r="V14" s="203">
        <f t="shared" si="0"/>
        <v>0</v>
      </c>
      <c r="W14" s="149">
        <f t="shared" si="1"/>
        <v>0</v>
      </c>
      <c r="X14" s="149">
        <f t="shared" si="2"/>
        <v>0</v>
      </c>
      <c r="Y14" s="114">
        <f t="shared" si="3"/>
        <v>0</v>
      </c>
      <c r="Z14" s="246">
        <f t="shared" si="4"/>
        <v>0</v>
      </c>
      <c r="AB14" s="24"/>
      <c r="AC14" s="24"/>
    </row>
    <row r="15" spans="1:29" ht="12.75">
      <c r="A15" s="69">
        <v>9</v>
      </c>
      <c r="B15" s="46"/>
      <c r="C15" s="28"/>
      <c r="D15" s="28"/>
      <c r="E15" s="28"/>
      <c r="F15" s="47"/>
      <c r="G15" s="46"/>
      <c r="H15" s="28"/>
      <c r="I15" s="28"/>
      <c r="J15" s="28"/>
      <c r="K15" s="47"/>
      <c r="L15" s="46"/>
      <c r="M15" s="28"/>
      <c r="N15" s="28"/>
      <c r="O15" s="28"/>
      <c r="P15" s="47"/>
      <c r="Q15" s="46"/>
      <c r="R15" s="28"/>
      <c r="S15" s="28"/>
      <c r="T15" s="28"/>
      <c r="U15" s="47"/>
      <c r="V15" s="203">
        <f t="shared" si="0"/>
        <v>0</v>
      </c>
      <c r="W15" s="149">
        <f t="shared" si="1"/>
        <v>0</v>
      </c>
      <c r="X15" s="149">
        <f t="shared" si="2"/>
        <v>0</v>
      </c>
      <c r="Y15" s="114">
        <f t="shared" si="3"/>
        <v>0</v>
      </c>
      <c r="Z15" s="246">
        <f t="shared" si="4"/>
        <v>0</v>
      </c>
      <c r="AB15" s="24"/>
      <c r="AC15" s="24"/>
    </row>
    <row r="16" spans="1:29" ht="12.75">
      <c r="A16" s="69">
        <v>10</v>
      </c>
      <c r="B16" s="46"/>
      <c r="C16" s="28"/>
      <c r="D16" s="28"/>
      <c r="E16" s="28"/>
      <c r="F16" s="47"/>
      <c r="G16" s="46"/>
      <c r="H16" s="28"/>
      <c r="I16" s="28"/>
      <c r="J16" s="28"/>
      <c r="K16" s="47"/>
      <c r="L16" s="46"/>
      <c r="M16" s="28"/>
      <c r="N16" s="28"/>
      <c r="O16" s="28"/>
      <c r="P16" s="47"/>
      <c r="Q16" s="46"/>
      <c r="R16" s="28"/>
      <c r="S16" s="28"/>
      <c r="T16" s="28"/>
      <c r="U16" s="47"/>
      <c r="V16" s="203">
        <f t="shared" si="0"/>
        <v>0</v>
      </c>
      <c r="W16" s="149">
        <f t="shared" si="1"/>
        <v>0</v>
      </c>
      <c r="X16" s="149">
        <f t="shared" si="2"/>
        <v>0</v>
      </c>
      <c r="Y16" s="114">
        <f t="shared" si="3"/>
        <v>0</v>
      </c>
      <c r="Z16" s="246">
        <f t="shared" si="4"/>
        <v>0</v>
      </c>
      <c r="AB16" s="24"/>
      <c r="AC16" s="24"/>
    </row>
    <row r="17" spans="1:29" ht="12.75">
      <c r="A17" s="69">
        <v>11</v>
      </c>
      <c r="B17" s="46"/>
      <c r="C17" s="28"/>
      <c r="D17" s="28"/>
      <c r="E17" s="28"/>
      <c r="F17" s="47"/>
      <c r="G17" s="46"/>
      <c r="H17" s="28"/>
      <c r="I17" s="28"/>
      <c r="J17" s="28"/>
      <c r="K17" s="47"/>
      <c r="L17" s="46"/>
      <c r="M17" s="28"/>
      <c r="N17" s="28"/>
      <c r="O17" s="28"/>
      <c r="P17" s="47"/>
      <c r="Q17" s="46"/>
      <c r="R17" s="28"/>
      <c r="S17" s="28"/>
      <c r="T17" s="28"/>
      <c r="U17" s="47"/>
      <c r="V17" s="203">
        <f t="shared" si="0"/>
        <v>0</v>
      </c>
      <c r="W17" s="149">
        <f t="shared" si="1"/>
        <v>0</v>
      </c>
      <c r="X17" s="149">
        <f t="shared" si="2"/>
        <v>0</v>
      </c>
      <c r="Y17" s="114">
        <f t="shared" si="3"/>
        <v>0</v>
      </c>
      <c r="Z17" s="246">
        <f t="shared" si="4"/>
        <v>0</v>
      </c>
      <c r="AB17" s="24"/>
      <c r="AC17" s="24"/>
    </row>
    <row r="18" spans="1:29" ht="12.75">
      <c r="A18" s="69">
        <v>12</v>
      </c>
      <c r="B18" s="46"/>
      <c r="C18" s="28"/>
      <c r="D18" s="28"/>
      <c r="E18" s="28"/>
      <c r="F18" s="47"/>
      <c r="G18" s="46"/>
      <c r="H18" s="28"/>
      <c r="I18" s="28"/>
      <c r="J18" s="28"/>
      <c r="K18" s="47"/>
      <c r="L18" s="46"/>
      <c r="M18" s="28"/>
      <c r="N18" s="28"/>
      <c r="O18" s="28"/>
      <c r="P18" s="47"/>
      <c r="Q18" s="46"/>
      <c r="R18" s="28"/>
      <c r="S18" s="28"/>
      <c r="T18" s="28"/>
      <c r="U18" s="47"/>
      <c r="V18" s="203">
        <f t="shared" si="0"/>
        <v>0</v>
      </c>
      <c r="W18" s="149">
        <f t="shared" si="1"/>
        <v>0</v>
      </c>
      <c r="X18" s="149">
        <f t="shared" si="2"/>
        <v>0</v>
      </c>
      <c r="Y18" s="114">
        <f t="shared" si="3"/>
        <v>0</v>
      </c>
      <c r="Z18" s="246">
        <f t="shared" si="4"/>
        <v>0</v>
      </c>
      <c r="AB18" s="24"/>
      <c r="AC18" s="24"/>
    </row>
    <row r="19" spans="1:29" ht="12.75">
      <c r="A19" s="69">
        <v>13</v>
      </c>
      <c r="B19" s="46"/>
      <c r="C19" s="28"/>
      <c r="D19" s="28"/>
      <c r="E19" s="28"/>
      <c r="F19" s="47"/>
      <c r="G19" s="46"/>
      <c r="H19" s="28"/>
      <c r="I19" s="28"/>
      <c r="J19" s="28"/>
      <c r="K19" s="47"/>
      <c r="L19" s="46"/>
      <c r="M19" s="28"/>
      <c r="N19" s="28"/>
      <c r="O19" s="28"/>
      <c r="P19" s="47"/>
      <c r="Q19" s="46"/>
      <c r="R19" s="28"/>
      <c r="S19" s="28"/>
      <c r="T19" s="28"/>
      <c r="U19" s="47"/>
      <c r="V19" s="203">
        <f t="shared" si="0"/>
        <v>0</v>
      </c>
      <c r="W19" s="149">
        <f t="shared" si="1"/>
        <v>0</v>
      </c>
      <c r="X19" s="149">
        <f t="shared" si="2"/>
        <v>0</v>
      </c>
      <c r="Y19" s="114">
        <f t="shared" si="3"/>
        <v>0</v>
      </c>
      <c r="Z19" s="246">
        <f t="shared" si="4"/>
        <v>0</v>
      </c>
      <c r="AB19" s="24"/>
      <c r="AC19" s="24"/>
    </row>
    <row r="20" spans="1:29" ht="12.75">
      <c r="A20" s="69">
        <v>14</v>
      </c>
      <c r="B20" s="46"/>
      <c r="C20" s="28"/>
      <c r="D20" s="28"/>
      <c r="E20" s="28"/>
      <c r="F20" s="47"/>
      <c r="G20" s="46"/>
      <c r="H20" s="28"/>
      <c r="I20" s="28"/>
      <c r="J20" s="28"/>
      <c r="K20" s="47"/>
      <c r="L20" s="46"/>
      <c r="M20" s="28"/>
      <c r="N20" s="28"/>
      <c r="O20" s="28"/>
      <c r="P20" s="47"/>
      <c r="Q20" s="46"/>
      <c r="R20" s="28"/>
      <c r="S20" s="28"/>
      <c r="T20" s="28"/>
      <c r="U20" s="47"/>
      <c r="V20" s="203">
        <f t="shared" si="0"/>
        <v>0</v>
      </c>
      <c r="W20" s="149">
        <f t="shared" si="1"/>
        <v>0</v>
      </c>
      <c r="X20" s="149">
        <f t="shared" si="2"/>
        <v>0</v>
      </c>
      <c r="Y20" s="114">
        <f t="shared" si="3"/>
        <v>0</v>
      </c>
      <c r="Z20" s="246">
        <f t="shared" si="4"/>
        <v>0</v>
      </c>
      <c r="AB20" s="24"/>
      <c r="AC20" s="24"/>
    </row>
    <row r="21" spans="1:29" ht="12.75">
      <c r="A21" s="69">
        <v>15</v>
      </c>
      <c r="B21" s="46"/>
      <c r="C21" s="28"/>
      <c r="D21" s="28"/>
      <c r="E21" s="28"/>
      <c r="F21" s="47"/>
      <c r="G21" s="46"/>
      <c r="H21" s="28"/>
      <c r="I21" s="28"/>
      <c r="J21" s="28"/>
      <c r="K21" s="47"/>
      <c r="L21" s="46"/>
      <c r="M21" s="28"/>
      <c r="N21" s="28"/>
      <c r="O21" s="28"/>
      <c r="P21" s="47"/>
      <c r="Q21" s="46"/>
      <c r="R21" s="28"/>
      <c r="S21" s="28"/>
      <c r="T21" s="28"/>
      <c r="U21" s="47"/>
      <c r="V21" s="203">
        <f t="shared" si="0"/>
        <v>0</v>
      </c>
      <c r="W21" s="149">
        <f t="shared" si="1"/>
        <v>0</v>
      </c>
      <c r="X21" s="149">
        <f t="shared" si="2"/>
        <v>0</v>
      </c>
      <c r="Y21" s="114">
        <f t="shared" si="3"/>
        <v>0</v>
      </c>
      <c r="Z21" s="246">
        <f t="shared" si="4"/>
        <v>0</v>
      </c>
      <c r="AB21" s="24"/>
      <c r="AC21" s="24"/>
    </row>
    <row r="22" spans="1:29" ht="12.75">
      <c r="A22" s="69">
        <v>16</v>
      </c>
      <c r="B22" s="46"/>
      <c r="C22" s="28"/>
      <c r="D22" s="28"/>
      <c r="E22" s="28"/>
      <c r="F22" s="47"/>
      <c r="G22" s="46"/>
      <c r="H22" s="28"/>
      <c r="I22" s="28"/>
      <c r="J22" s="28"/>
      <c r="K22" s="47"/>
      <c r="L22" s="46"/>
      <c r="M22" s="28"/>
      <c r="N22" s="28"/>
      <c r="O22" s="28"/>
      <c r="P22" s="47"/>
      <c r="Q22" s="46"/>
      <c r="R22" s="28"/>
      <c r="S22" s="28"/>
      <c r="T22" s="28"/>
      <c r="U22" s="47"/>
      <c r="V22" s="203">
        <f t="shared" si="0"/>
        <v>0</v>
      </c>
      <c r="W22" s="149">
        <f t="shared" si="1"/>
        <v>0</v>
      </c>
      <c r="X22" s="149">
        <f t="shared" si="2"/>
        <v>0</v>
      </c>
      <c r="Y22" s="114">
        <f t="shared" si="3"/>
        <v>0</v>
      </c>
      <c r="Z22" s="246">
        <f t="shared" si="4"/>
        <v>0</v>
      </c>
      <c r="AB22" s="24"/>
      <c r="AC22" s="24"/>
    </row>
    <row r="23" spans="1:29" ht="12.75">
      <c r="A23" s="69">
        <v>17</v>
      </c>
      <c r="B23" s="46"/>
      <c r="C23" s="28"/>
      <c r="D23" s="28"/>
      <c r="E23" s="28"/>
      <c r="F23" s="47"/>
      <c r="G23" s="46"/>
      <c r="H23" s="28"/>
      <c r="I23" s="28"/>
      <c r="J23" s="28"/>
      <c r="K23" s="47"/>
      <c r="L23" s="46"/>
      <c r="M23" s="28"/>
      <c r="N23" s="28"/>
      <c r="O23" s="28"/>
      <c r="P23" s="47"/>
      <c r="Q23" s="46"/>
      <c r="R23" s="28"/>
      <c r="S23" s="28"/>
      <c r="T23" s="28"/>
      <c r="U23" s="47"/>
      <c r="V23" s="203">
        <f t="shared" si="0"/>
        <v>0</v>
      </c>
      <c r="W23" s="149">
        <f t="shared" si="1"/>
        <v>0</v>
      </c>
      <c r="X23" s="149">
        <f t="shared" si="2"/>
        <v>0</v>
      </c>
      <c r="Y23" s="114">
        <f t="shared" si="3"/>
        <v>0</v>
      </c>
      <c r="Z23" s="246">
        <f t="shared" si="4"/>
        <v>0</v>
      </c>
      <c r="AB23" s="24"/>
      <c r="AC23" s="24"/>
    </row>
    <row r="24" spans="1:29" ht="12.75">
      <c r="A24" s="69">
        <v>18</v>
      </c>
      <c r="B24" s="46"/>
      <c r="C24" s="28"/>
      <c r="D24" s="28"/>
      <c r="E24" s="28"/>
      <c r="F24" s="47"/>
      <c r="G24" s="46"/>
      <c r="H24" s="28"/>
      <c r="I24" s="28"/>
      <c r="J24" s="28"/>
      <c r="K24" s="47"/>
      <c r="L24" s="46"/>
      <c r="M24" s="28"/>
      <c r="N24" s="28"/>
      <c r="O24" s="28"/>
      <c r="P24" s="47"/>
      <c r="Q24" s="46"/>
      <c r="R24" s="28"/>
      <c r="S24" s="28"/>
      <c r="T24" s="28"/>
      <c r="U24" s="47"/>
      <c r="V24" s="203">
        <f t="shared" si="0"/>
        <v>0</v>
      </c>
      <c r="W24" s="149">
        <f t="shared" si="1"/>
        <v>0</v>
      </c>
      <c r="X24" s="149">
        <f t="shared" si="2"/>
        <v>0</v>
      </c>
      <c r="Y24" s="114">
        <f t="shared" si="3"/>
        <v>0</v>
      </c>
      <c r="Z24" s="246">
        <f t="shared" si="4"/>
        <v>0</v>
      </c>
      <c r="AB24" s="24"/>
      <c r="AC24" s="24"/>
    </row>
    <row r="25" spans="1:29" ht="12.75">
      <c r="A25" s="69">
        <v>19</v>
      </c>
      <c r="B25" s="46"/>
      <c r="C25" s="28"/>
      <c r="D25" s="28"/>
      <c r="E25" s="28"/>
      <c r="F25" s="47"/>
      <c r="G25" s="46"/>
      <c r="H25" s="28"/>
      <c r="I25" s="28"/>
      <c r="J25" s="28"/>
      <c r="K25" s="47"/>
      <c r="L25" s="46"/>
      <c r="M25" s="28"/>
      <c r="N25" s="28"/>
      <c r="O25" s="28"/>
      <c r="P25" s="47"/>
      <c r="Q25" s="46"/>
      <c r="R25" s="28"/>
      <c r="S25" s="28"/>
      <c r="T25" s="28"/>
      <c r="U25" s="47"/>
      <c r="V25" s="203">
        <f t="shared" si="0"/>
        <v>0</v>
      </c>
      <c r="W25" s="149">
        <f t="shared" si="1"/>
        <v>0</v>
      </c>
      <c r="X25" s="149">
        <f t="shared" si="2"/>
        <v>0</v>
      </c>
      <c r="Y25" s="114">
        <f t="shared" si="3"/>
        <v>0</v>
      </c>
      <c r="Z25" s="246">
        <f t="shared" si="4"/>
        <v>0</v>
      </c>
      <c r="AB25" s="24"/>
      <c r="AC25" s="24"/>
    </row>
    <row r="26" spans="1:29" ht="12.75">
      <c r="A26" s="69">
        <v>20</v>
      </c>
      <c r="B26" s="46"/>
      <c r="C26" s="28"/>
      <c r="D26" s="28"/>
      <c r="E26" s="28"/>
      <c r="F26" s="47"/>
      <c r="G26" s="46"/>
      <c r="H26" s="28"/>
      <c r="I26" s="28"/>
      <c r="J26" s="28"/>
      <c r="K26" s="47"/>
      <c r="L26" s="46"/>
      <c r="M26" s="28"/>
      <c r="N26" s="28"/>
      <c r="O26" s="28"/>
      <c r="P26" s="47"/>
      <c r="Q26" s="46"/>
      <c r="R26" s="28"/>
      <c r="S26" s="28"/>
      <c r="T26" s="28"/>
      <c r="U26" s="47"/>
      <c r="V26" s="203">
        <f t="shared" si="0"/>
        <v>0</v>
      </c>
      <c r="W26" s="149">
        <f t="shared" si="1"/>
        <v>0</v>
      </c>
      <c r="X26" s="149">
        <f t="shared" si="2"/>
        <v>0</v>
      </c>
      <c r="Y26" s="114">
        <f t="shared" si="3"/>
        <v>0</v>
      </c>
      <c r="Z26" s="246">
        <f t="shared" si="4"/>
        <v>0</v>
      </c>
      <c r="AB26" s="24"/>
      <c r="AC26" s="24"/>
    </row>
    <row r="27" spans="1:29" ht="12.75">
      <c r="A27" s="69">
        <v>21</v>
      </c>
      <c r="B27" s="46"/>
      <c r="C27" s="28"/>
      <c r="D27" s="28"/>
      <c r="E27" s="28"/>
      <c r="F27" s="47"/>
      <c r="G27" s="46"/>
      <c r="H27" s="28"/>
      <c r="I27" s="28"/>
      <c r="J27" s="28"/>
      <c r="K27" s="47"/>
      <c r="L27" s="46"/>
      <c r="M27" s="28"/>
      <c r="N27" s="28"/>
      <c r="O27" s="28"/>
      <c r="P27" s="47"/>
      <c r="Q27" s="46"/>
      <c r="R27" s="28"/>
      <c r="S27" s="28"/>
      <c r="T27" s="28"/>
      <c r="U27" s="47"/>
      <c r="V27" s="203">
        <f t="shared" si="0"/>
        <v>0</v>
      </c>
      <c r="W27" s="149">
        <f t="shared" si="1"/>
        <v>0</v>
      </c>
      <c r="X27" s="149">
        <f t="shared" si="2"/>
        <v>0</v>
      </c>
      <c r="Y27" s="114">
        <f t="shared" si="3"/>
        <v>0</v>
      </c>
      <c r="Z27" s="246">
        <f t="shared" si="4"/>
        <v>0</v>
      </c>
      <c r="AB27" s="24"/>
      <c r="AC27" s="24"/>
    </row>
    <row r="28" spans="1:29" ht="13.5" thickBot="1">
      <c r="A28" s="158">
        <v>22</v>
      </c>
      <c r="B28" s="85"/>
      <c r="C28" s="84"/>
      <c r="D28" s="84"/>
      <c r="E28" s="84"/>
      <c r="F28" s="86"/>
      <c r="G28" s="85"/>
      <c r="H28" s="84"/>
      <c r="I28" s="84"/>
      <c r="J28" s="84"/>
      <c r="K28" s="86"/>
      <c r="L28" s="85"/>
      <c r="M28" s="84"/>
      <c r="N28" s="84"/>
      <c r="O28" s="84"/>
      <c r="P28" s="86"/>
      <c r="Q28" s="85"/>
      <c r="R28" s="84"/>
      <c r="S28" s="84"/>
      <c r="T28" s="84"/>
      <c r="U28" s="86"/>
      <c r="V28" s="85">
        <f t="shared" si="0"/>
        <v>0</v>
      </c>
      <c r="W28" s="84">
        <f t="shared" si="1"/>
        <v>0</v>
      </c>
      <c r="X28" s="84">
        <f t="shared" si="2"/>
        <v>0</v>
      </c>
      <c r="Y28" s="158">
        <f t="shared" si="3"/>
        <v>0</v>
      </c>
      <c r="Z28" s="247">
        <f t="shared" si="4"/>
        <v>0</v>
      </c>
      <c r="AB28" s="24"/>
      <c r="AC28" s="24"/>
    </row>
    <row r="29" spans="28:29" ht="13.5" thickTop="1">
      <c r="AB29" s="24"/>
      <c r="AC29" s="24"/>
    </row>
    <row r="30" spans="28:29" ht="12.75">
      <c r="AB30" s="24"/>
      <c r="AC30" s="24"/>
    </row>
    <row r="31" spans="28:29" ht="12.75">
      <c r="AB31" s="24"/>
      <c r="AC31" s="24"/>
    </row>
    <row r="32" spans="28:29" ht="12.75">
      <c r="AB32" s="24"/>
      <c r="AC32" s="24"/>
    </row>
    <row r="33" spans="28:29" ht="12.75">
      <c r="AB33" s="24"/>
      <c r="AC33" s="24"/>
    </row>
    <row r="34" spans="1:29" ht="12.75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</row>
    <row r="35" spans="1:29" ht="12.75">
      <c r="A35" s="24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</row>
    <row r="36" spans="1:29" ht="12.75">
      <c r="A36" s="24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</row>
    <row r="37" spans="1:29" ht="12.75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</row>
    <row r="38" spans="1:29" ht="12.75">
      <c r="A38" s="24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</row>
    <row r="39" spans="1:29" ht="12.75">
      <c r="A39" s="24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</row>
  </sheetData>
  <sheetProtection/>
  <mergeCells count="15">
    <mergeCell ref="B5:F5"/>
    <mergeCell ref="G5:K5"/>
    <mergeCell ref="L5:P5"/>
    <mergeCell ref="Q5:U5"/>
    <mergeCell ref="V5:Y5"/>
    <mergeCell ref="B3:F3"/>
    <mergeCell ref="G3:K3"/>
    <mergeCell ref="L3:P3"/>
    <mergeCell ref="Q3:U3"/>
    <mergeCell ref="V3:Y4"/>
    <mergeCell ref="Z3:Z6"/>
    <mergeCell ref="B4:F4"/>
    <mergeCell ref="G4:K4"/>
    <mergeCell ref="L4:P4"/>
    <mergeCell ref="Q4:U4"/>
  </mergeCells>
  <printOptions gridLines="1"/>
  <pageMargins left="1.5748031496062993" right="0.5905511811023623" top="0.984251968503937" bottom="0.984251968503937" header="0.5118110236220472" footer="0.5118110236220472"/>
  <pageSetup horizontalDpi="120" verticalDpi="120" orientation="landscape" paperSize="9" r:id="rId1"/>
  <headerFooter alignWithMargins="0">
    <oddHeader>&amp;C&amp;A</oddHeader>
    <oddFooter>&amp;CСтр.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66"/>
  </sheetPr>
  <dimension ref="A1:AC39"/>
  <sheetViews>
    <sheetView showZeros="0" zoomScalePageLayoutView="0" workbookViewId="0" topLeftCell="A1">
      <selection activeCell="B7" sqref="B7"/>
    </sheetView>
  </sheetViews>
  <sheetFormatPr defaultColWidth="9.00390625" defaultRowHeight="12.75"/>
  <cols>
    <col min="1" max="1" width="3.25390625" style="0" customWidth="1"/>
    <col min="2" max="3" width="4.375" style="0" customWidth="1"/>
    <col min="4" max="5" width="4.625" style="0" customWidth="1"/>
    <col min="6" max="6" width="5.00390625" style="0" customWidth="1"/>
    <col min="7" max="7" width="4.375" style="0" customWidth="1"/>
    <col min="8" max="8" width="4.625" style="0" customWidth="1"/>
    <col min="9" max="10" width="4.375" style="0" customWidth="1"/>
    <col min="11" max="11" width="5.00390625" style="0" customWidth="1"/>
    <col min="12" max="13" width="4.625" style="0" customWidth="1"/>
    <col min="14" max="14" width="4.375" style="0" customWidth="1"/>
    <col min="15" max="15" width="4.25390625" style="0" customWidth="1"/>
    <col min="16" max="16" width="5.00390625" style="0" customWidth="1"/>
    <col min="17" max="17" width="4.375" style="0" customWidth="1"/>
    <col min="18" max="18" width="4.625" style="0" customWidth="1"/>
    <col min="19" max="19" width="4.375" style="0" customWidth="1"/>
    <col min="20" max="20" width="4.625" style="0" customWidth="1"/>
    <col min="21" max="21" width="5.00390625" style="0" customWidth="1"/>
    <col min="22" max="23" width="4.375" style="0" customWidth="1"/>
    <col min="24" max="24" width="4.625" style="0" customWidth="1"/>
    <col min="25" max="25" width="4.375" style="0" customWidth="1"/>
    <col min="26" max="26" width="5.00390625" style="0" customWidth="1"/>
    <col min="27" max="27" width="6.625" style="0" customWidth="1"/>
  </cols>
  <sheetData>
    <row r="1" spans="2:29" ht="12.75">
      <c r="B1" s="179" t="s">
        <v>149</v>
      </c>
      <c r="K1" s="5" t="e">
        <f>#REF!</f>
        <v>#REF!</v>
      </c>
      <c r="AB1" s="24"/>
      <c r="AC1" s="24"/>
    </row>
    <row r="2" spans="1:29" ht="13.5" thickBot="1">
      <c r="A2" s="19" t="s">
        <v>151</v>
      </c>
      <c r="B2" s="19"/>
      <c r="C2" s="19"/>
      <c r="D2" s="19"/>
      <c r="E2" s="19"/>
      <c r="F2" s="19"/>
      <c r="G2" s="206" t="e">
        <f>#REF!</f>
        <v>#REF!</v>
      </c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AB2" s="24"/>
      <c r="AC2" s="24"/>
    </row>
    <row r="3" spans="2:29" ht="13.5" thickTop="1">
      <c r="B3" s="337" t="s">
        <v>152</v>
      </c>
      <c r="C3" s="338"/>
      <c r="D3" s="338"/>
      <c r="E3" s="338"/>
      <c r="F3" s="339"/>
      <c r="G3" s="337" t="s">
        <v>133</v>
      </c>
      <c r="H3" s="338"/>
      <c r="I3" s="338"/>
      <c r="J3" s="338"/>
      <c r="K3" s="339"/>
      <c r="L3" s="337" t="s">
        <v>133</v>
      </c>
      <c r="M3" s="338"/>
      <c r="N3" s="338"/>
      <c r="O3" s="338"/>
      <c r="P3" s="339"/>
      <c r="Q3" s="337" t="s">
        <v>133</v>
      </c>
      <c r="R3" s="338"/>
      <c r="S3" s="338"/>
      <c r="T3" s="338"/>
      <c r="U3" s="339"/>
      <c r="V3" s="340" t="s">
        <v>73</v>
      </c>
      <c r="W3" s="341"/>
      <c r="X3" s="341"/>
      <c r="Y3" s="351"/>
      <c r="Z3" s="334" t="s">
        <v>179</v>
      </c>
      <c r="AB3" s="24"/>
      <c r="AC3" s="24"/>
    </row>
    <row r="4" spans="2:29" ht="12.75">
      <c r="B4" s="344" t="s">
        <v>136</v>
      </c>
      <c r="C4" s="345"/>
      <c r="D4" s="345"/>
      <c r="E4" s="345"/>
      <c r="F4" s="346"/>
      <c r="G4" s="344" t="s">
        <v>137</v>
      </c>
      <c r="H4" s="345"/>
      <c r="I4" s="345"/>
      <c r="J4" s="345"/>
      <c r="K4" s="346"/>
      <c r="L4" s="344" t="s">
        <v>138</v>
      </c>
      <c r="M4" s="345"/>
      <c r="N4" s="345"/>
      <c r="O4" s="345"/>
      <c r="P4" s="346"/>
      <c r="Q4" s="344" t="s">
        <v>139</v>
      </c>
      <c r="R4" s="345"/>
      <c r="S4" s="345"/>
      <c r="T4" s="345"/>
      <c r="U4" s="346"/>
      <c r="V4" s="342"/>
      <c r="W4" s="343"/>
      <c r="X4" s="343"/>
      <c r="Y4" s="352"/>
      <c r="Z4" s="335"/>
      <c r="AB4" s="24"/>
      <c r="AC4" s="24"/>
    </row>
    <row r="5" spans="2:29" ht="12.75">
      <c r="B5" s="347" t="s">
        <v>133</v>
      </c>
      <c r="C5" s="348"/>
      <c r="D5" s="348"/>
      <c r="E5" s="348"/>
      <c r="F5" s="349"/>
      <c r="G5" s="347" t="s">
        <v>134</v>
      </c>
      <c r="H5" s="348"/>
      <c r="I5" s="348"/>
      <c r="J5" s="348"/>
      <c r="K5" s="349"/>
      <c r="L5" s="347" t="s">
        <v>134</v>
      </c>
      <c r="M5" s="348"/>
      <c r="N5" s="348"/>
      <c r="O5" s="348"/>
      <c r="P5" s="349"/>
      <c r="Q5" s="347" t="s">
        <v>134</v>
      </c>
      <c r="R5" s="348"/>
      <c r="S5" s="348"/>
      <c r="T5" s="348"/>
      <c r="U5" s="349"/>
      <c r="V5" s="347" t="s">
        <v>134</v>
      </c>
      <c r="W5" s="348"/>
      <c r="X5" s="348"/>
      <c r="Y5" s="349"/>
      <c r="Z5" s="335"/>
      <c r="AB5" s="24"/>
      <c r="AC5" s="24"/>
    </row>
    <row r="6" spans="1:29" ht="115.5" thickBot="1">
      <c r="A6" s="207" t="s">
        <v>135</v>
      </c>
      <c r="B6" s="208" t="e">
        <f>#REF!</f>
        <v>#REF!</v>
      </c>
      <c r="C6" s="209" t="e">
        <f>#REF!</f>
        <v>#REF!</v>
      </c>
      <c r="D6" s="209" t="e">
        <f>#REF!</f>
        <v>#REF!</v>
      </c>
      <c r="E6" s="209" t="e">
        <f>#REF!</f>
        <v>#REF!</v>
      </c>
      <c r="F6" s="210" t="e">
        <f>#REF!</f>
        <v>#REF!</v>
      </c>
      <c r="G6" s="208" t="e">
        <f>$B$6</f>
        <v>#REF!</v>
      </c>
      <c r="H6" s="209" t="e">
        <f>$C$6</f>
        <v>#REF!</v>
      </c>
      <c r="I6" s="209" t="e">
        <f>$D$6</f>
        <v>#REF!</v>
      </c>
      <c r="J6" s="209" t="e">
        <f>$E$6</f>
        <v>#REF!</v>
      </c>
      <c r="K6" s="210" t="e">
        <f>$F$6</f>
        <v>#REF!</v>
      </c>
      <c r="L6" s="208" t="e">
        <f>$B$6</f>
        <v>#REF!</v>
      </c>
      <c r="M6" s="209" t="e">
        <f>$C$6</f>
        <v>#REF!</v>
      </c>
      <c r="N6" s="209" t="e">
        <f>$D$6</f>
        <v>#REF!</v>
      </c>
      <c r="O6" s="209" t="e">
        <f>$E$6</f>
        <v>#REF!</v>
      </c>
      <c r="P6" s="210" t="e">
        <f>$F$6</f>
        <v>#REF!</v>
      </c>
      <c r="Q6" s="208" t="e">
        <f>$B$6</f>
        <v>#REF!</v>
      </c>
      <c r="R6" s="209" t="e">
        <f>$C$6</f>
        <v>#REF!</v>
      </c>
      <c r="S6" s="209" t="e">
        <f>$D$6</f>
        <v>#REF!</v>
      </c>
      <c r="T6" s="209" t="e">
        <f>$E$6</f>
        <v>#REF!</v>
      </c>
      <c r="U6" s="210" t="e">
        <f>$F$6</f>
        <v>#REF!</v>
      </c>
      <c r="V6" s="208" t="s">
        <v>136</v>
      </c>
      <c r="W6" s="209" t="s">
        <v>137</v>
      </c>
      <c r="X6" s="209" t="s">
        <v>138</v>
      </c>
      <c r="Y6" s="210" t="s">
        <v>139</v>
      </c>
      <c r="Z6" s="336"/>
      <c r="AA6" s="211"/>
      <c r="AB6" s="24"/>
      <c r="AC6" s="24"/>
    </row>
    <row r="7" spans="1:29" ht="13.5" thickTop="1">
      <c r="A7" s="114">
        <v>1</v>
      </c>
      <c r="B7" s="203"/>
      <c r="C7" s="149"/>
      <c r="D7" s="149"/>
      <c r="E7" s="149"/>
      <c r="F7" s="115"/>
      <c r="G7" s="203"/>
      <c r="H7" s="149"/>
      <c r="I7" s="149"/>
      <c r="J7" s="149"/>
      <c r="K7" s="115"/>
      <c r="L7" s="203"/>
      <c r="M7" s="149"/>
      <c r="N7" s="149"/>
      <c r="O7" s="149"/>
      <c r="P7" s="115"/>
      <c r="Q7" s="203"/>
      <c r="R7" s="149"/>
      <c r="S7" s="149"/>
      <c r="T7" s="149"/>
      <c r="U7" s="115"/>
      <c r="V7" s="203">
        <f>IF(ISERROR(SUM(SUM($B7:$F7)-SMALL($B7:$F7,SUM(6-$G$2))-LARGE($B7:$F7,SUM(6-$G$2))))=TRUE,0,SUM(SUM($B7:$F7)-SMALL($B7:$F7,SUM(6-$G$2))-LARGE($B7:$F7,SUM(6-$G$2))))</f>
        <v>0</v>
      </c>
      <c r="W7" s="149">
        <f>IF(ISERROR(SUM(SUM($G7:$K7)-SMALL($G7:$K7,SUM(6-$G$2))-LARGE($G7:$K7,SUM(6-$G$2))))=TRUE,0,SUM(SUM($G7:$K7)-SMALL($G7:$K7,SUM(6-$G$2))-LARGE($G7:$K7,SUM(6-$G$2))))</f>
        <v>0</v>
      </c>
      <c r="X7" s="149">
        <f>IF(ISERROR(SUM(SUM($L7:$P7)-SMALL($L7:$P7,SUM(6-$G$2))-LARGE($L7:$P7,SUM(6-$G$2))))=TRUE,0,SUM(SUM($L7:$P7)-SMALL($L7:$P7,SUM(6-$G$2))-LARGE($L7:$P7,SUM(6-$G$2))))</f>
        <v>0</v>
      </c>
      <c r="Y7" s="115">
        <f>IF(ISERROR(SUM(SUM($Q7:$U7)-SMALL($Q7:$U7,SUM(6-$G$2))-LARGE($Q7:$U7,SUM(6-$G$2))))=TRUE,0,SUM(SUM($Q7:$U7)-SMALL($Q7:$U7,SUM(6-$G$2))-LARGE($Q7:$U7,SUM(6-$G$2))))</f>
        <v>0</v>
      </c>
      <c r="Z7" s="245">
        <f>SUM(V7:Y7)</f>
        <v>0</v>
      </c>
      <c r="AB7" s="24"/>
      <c r="AC7" s="24"/>
    </row>
    <row r="8" spans="1:29" ht="12.75">
      <c r="A8" s="69">
        <v>2</v>
      </c>
      <c r="B8" s="46"/>
      <c r="C8" s="28"/>
      <c r="D8" s="28"/>
      <c r="E8" s="28"/>
      <c r="F8" s="47"/>
      <c r="G8" s="46"/>
      <c r="H8" s="28"/>
      <c r="I8" s="28"/>
      <c r="J8" s="28"/>
      <c r="K8" s="47"/>
      <c r="L8" s="46"/>
      <c r="M8" s="28"/>
      <c r="N8" s="28"/>
      <c r="O8" s="28"/>
      <c r="P8" s="47"/>
      <c r="Q8" s="46"/>
      <c r="R8" s="28"/>
      <c r="S8" s="28"/>
      <c r="T8" s="28"/>
      <c r="U8" s="47"/>
      <c r="V8" s="203">
        <f aca="true" t="shared" si="0" ref="V8:V28">IF(ISERROR(SUM(SUM($B8:$F8)-SMALL($B8:$F8,SUM(6-$G$2))-LARGE($B8:$F8,SUM(6-$G$2))))=TRUE,0,SUM(SUM($B8:$F8)-SMALL($B8:$F8,SUM(6-$G$2))-LARGE($B8:$F8,SUM(6-$G$2))))</f>
        <v>0</v>
      </c>
      <c r="W8" s="149">
        <f aca="true" t="shared" si="1" ref="W8:W28">IF(ISERROR(SUM(SUM($G8:$K8)-SMALL($G8:$K8,SUM(6-$G$2))-LARGE($G8:$K8,SUM(6-$G$2))))=TRUE,0,SUM(SUM($G8:$K8)-SMALL($G8:$K8,SUM(6-$G$2))-LARGE($G8:$K8,SUM(6-$G$2))))</f>
        <v>0</v>
      </c>
      <c r="X8" s="149">
        <f aca="true" t="shared" si="2" ref="X8:X28">IF(ISERROR(SUM(SUM($L8:$P8)-SMALL($L8:$P8,SUM(6-$G$2))-LARGE($L8:$P8,SUM(6-$G$2))))=TRUE,0,SUM(SUM($L8:$P8)-SMALL($L8:$P8,SUM(6-$G$2))-LARGE($L8:$P8,SUM(6-$G$2))))</f>
        <v>0</v>
      </c>
      <c r="Y8" s="115">
        <f aca="true" t="shared" si="3" ref="Y8:Y28">IF(ISERROR(SUM(SUM($Q8:$U8)-SMALL($Q8:$U8,SUM(6-$G$2))-LARGE($Q8:$U8,SUM(6-$G$2))))=TRUE,0,SUM(SUM($Q8:$U8)-SMALL($Q8:$U8,SUM(6-$G$2))-LARGE($Q8:$U8,SUM(6-$G$2))))</f>
        <v>0</v>
      </c>
      <c r="Z8" s="246">
        <f aca="true" t="shared" si="4" ref="Z8:Z28">SUM(V8:Y8)</f>
        <v>0</v>
      </c>
      <c r="AB8" s="24"/>
      <c r="AC8" s="24"/>
    </row>
    <row r="9" spans="1:29" ht="12.75">
      <c r="A9" s="69">
        <v>3</v>
      </c>
      <c r="B9" s="46"/>
      <c r="C9" s="28"/>
      <c r="D9" s="28"/>
      <c r="E9" s="28"/>
      <c r="F9" s="47"/>
      <c r="G9" s="46"/>
      <c r="H9" s="28"/>
      <c r="I9" s="28"/>
      <c r="J9" s="28"/>
      <c r="K9" s="47"/>
      <c r="L9" s="46"/>
      <c r="M9" s="28"/>
      <c r="N9" s="28"/>
      <c r="O9" s="28"/>
      <c r="P9" s="47"/>
      <c r="Q9" s="46"/>
      <c r="R9" s="28"/>
      <c r="S9" s="28"/>
      <c r="T9" s="28"/>
      <c r="U9" s="47"/>
      <c r="V9" s="203">
        <f t="shared" si="0"/>
        <v>0</v>
      </c>
      <c r="W9" s="149">
        <f t="shared" si="1"/>
        <v>0</v>
      </c>
      <c r="X9" s="149">
        <f t="shared" si="2"/>
        <v>0</v>
      </c>
      <c r="Y9" s="115">
        <f t="shared" si="3"/>
        <v>0</v>
      </c>
      <c r="Z9" s="246">
        <f t="shared" si="4"/>
        <v>0</v>
      </c>
      <c r="AB9" s="24"/>
      <c r="AC9" s="24"/>
    </row>
    <row r="10" spans="1:29" ht="12.75">
      <c r="A10" s="69">
        <v>4</v>
      </c>
      <c r="B10" s="46"/>
      <c r="C10" s="28"/>
      <c r="D10" s="28"/>
      <c r="E10" s="28"/>
      <c r="F10" s="47"/>
      <c r="G10" s="46"/>
      <c r="H10" s="28"/>
      <c r="I10" s="28"/>
      <c r="J10" s="28"/>
      <c r="K10" s="47"/>
      <c r="L10" s="46"/>
      <c r="M10" s="28"/>
      <c r="N10" s="28"/>
      <c r="O10" s="28"/>
      <c r="P10" s="47"/>
      <c r="Q10" s="46"/>
      <c r="R10" s="28"/>
      <c r="S10" s="28"/>
      <c r="T10" s="28"/>
      <c r="U10" s="47"/>
      <c r="V10" s="203">
        <f t="shared" si="0"/>
        <v>0</v>
      </c>
      <c r="W10" s="149">
        <f t="shared" si="1"/>
        <v>0</v>
      </c>
      <c r="X10" s="149">
        <f t="shared" si="2"/>
        <v>0</v>
      </c>
      <c r="Y10" s="115">
        <f t="shared" si="3"/>
        <v>0</v>
      </c>
      <c r="Z10" s="246">
        <f t="shared" si="4"/>
        <v>0</v>
      </c>
      <c r="AB10" s="24"/>
      <c r="AC10" s="24"/>
    </row>
    <row r="11" spans="1:29" ht="12.75">
      <c r="A11" s="69">
        <v>5</v>
      </c>
      <c r="B11" s="46"/>
      <c r="C11" s="28"/>
      <c r="D11" s="28"/>
      <c r="E11" s="28"/>
      <c r="F11" s="47"/>
      <c r="G11" s="46"/>
      <c r="H11" s="28"/>
      <c r="I11" s="28"/>
      <c r="J11" s="28"/>
      <c r="K11" s="47"/>
      <c r="L11" s="46"/>
      <c r="M11" s="28"/>
      <c r="N11" s="28"/>
      <c r="O11" s="28"/>
      <c r="P11" s="47"/>
      <c r="Q11" s="46"/>
      <c r="R11" s="28"/>
      <c r="S11" s="28"/>
      <c r="T11" s="28"/>
      <c r="U11" s="47"/>
      <c r="V11" s="203">
        <f t="shared" si="0"/>
        <v>0</v>
      </c>
      <c r="W11" s="149">
        <f t="shared" si="1"/>
        <v>0</v>
      </c>
      <c r="X11" s="149">
        <f t="shared" si="2"/>
        <v>0</v>
      </c>
      <c r="Y11" s="115">
        <f t="shared" si="3"/>
        <v>0</v>
      </c>
      <c r="Z11" s="246">
        <f t="shared" si="4"/>
        <v>0</v>
      </c>
      <c r="AB11" s="24"/>
      <c r="AC11" s="24"/>
    </row>
    <row r="12" spans="1:29" ht="12.75">
      <c r="A12" s="69">
        <v>6</v>
      </c>
      <c r="B12" s="46"/>
      <c r="C12" s="28"/>
      <c r="D12" s="28"/>
      <c r="E12" s="28"/>
      <c r="F12" s="47"/>
      <c r="G12" s="46"/>
      <c r="H12" s="28"/>
      <c r="I12" s="28"/>
      <c r="J12" s="28"/>
      <c r="K12" s="47"/>
      <c r="L12" s="46"/>
      <c r="M12" s="28"/>
      <c r="N12" s="28"/>
      <c r="O12" s="28"/>
      <c r="P12" s="47"/>
      <c r="Q12" s="46"/>
      <c r="R12" s="28"/>
      <c r="S12" s="28"/>
      <c r="T12" s="28"/>
      <c r="U12" s="47"/>
      <c r="V12" s="203">
        <f t="shared" si="0"/>
        <v>0</v>
      </c>
      <c r="W12" s="149">
        <f t="shared" si="1"/>
        <v>0</v>
      </c>
      <c r="X12" s="149">
        <f t="shared" si="2"/>
        <v>0</v>
      </c>
      <c r="Y12" s="115">
        <f t="shared" si="3"/>
        <v>0</v>
      </c>
      <c r="Z12" s="246">
        <f t="shared" si="4"/>
        <v>0</v>
      </c>
      <c r="AB12" s="24"/>
      <c r="AC12" s="24"/>
    </row>
    <row r="13" spans="1:29" ht="12.75">
      <c r="A13" s="69">
        <v>7</v>
      </c>
      <c r="B13" s="46"/>
      <c r="C13" s="28"/>
      <c r="D13" s="28"/>
      <c r="E13" s="28"/>
      <c r="F13" s="47"/>
      <c r="G13" s="46"/>
      <c r="H13" s="28"/>
      <c r="I13" s="28"/>
      <c r="J13" s="28"/>
      <c r="K13" s="47"/>
      <c r="L13" s="46"/>
      <c r="M13" s="28"/>
      <c r="N13" s="28"/>
      <c r="O13" s="28"/>
      <c r="P13" s="47"/>
      <c r="Q13" s="46"/>
      <c r="R13" s="28"/>
      <c r="S13" s="28"/>
      <c r="T13" s="28"/>
      <c r="U13" s="47"/>
      <c r="V13" s="203">
        <f t="shared" si="0"/>
        <v>0</v>
      </c>
      <c r="W13" s="149">
        <f t="shared" si="1"/>
        <v>0</v>
      </c>
      <c r="X13" s="149">
        <f t="shared" si="2"/>
        <v>0</v>
      </c>
      <c r="Y13" s="115">
        <f t="shared" si="3"/>
        <v>0</v>
      </c>
      <c r="Z13" s="246">
        <f t="shared" si="4"/>
        <v>0</v>
      </c>
      <c r="AB13" s="24"/>
      <c r="AC13" s="24"/>
    </row>
    <row r="14" spans="1:29" ht="12.75">
      <c r="A14" s="69">
        <v>8</v>
      </c>
      <c r="B14" s="46"/>
      <c r="C14" s="28"/>
      <c r="D14" s="28"/>
      <c r="E14" s="28"/>
      <c r="F14" s="47"/>
      <c r="G14" s="46"/>
      <c r="H14" s="28"/>
      <c r="I14" s="28"/>
      <c r="J14" s="28"/>
      <c r="K14" s="47"/>
      <c r="L14" s="46"/>
      <c r="M14" s="28"/>
      <c r="N14" s="28"/>
      <c r="O14" s="28"/>
      <c r="P14" s="47"/>
      <c r="Q14" s="46"/>
      <c r="R14" s="28"/>
      <c r="S14" s="28"/>
      <c r="T14" s="28"/>
      <c r="U14" s="47"/>
      <c r="V14" s="203">
        <f t="shared" si="0"/>
        <v>0</v>
      </c>
      <c r="W14" s="149">
        <f t="shared" si="1"/>
        <v>0</v>
      </c>
      <c r="X14" s="149">
        <f t="shared" si="2"/>
        <v>0</v>
      </c>
      <c r="Y14" s="115">
        <f t="shared" si="3"/>
        <v>0</v>
      </c>
      <c r="Z14" s="246">
        <f t="shared" si="4"/>
        <v>0</v>
      </c>
      <c r="AB14" s="24"/>
      <c r="AC14" s="24"/>
    </row>
    <row r="15" spans="1:29" ht="12.75">
      <c r="A15" s="69">
        <v>9</v>
      </c>
      <c r="B15" s="46"/>
      <c r="C15" s="28"/>
      <c r="D15" s="28"/>
      <c r="E15" s="28"/>
      <c r="F15" s="47"/>
      <c r="G15" s="46"/>
      <c r="H15" s="28"/>
      <c r="I15" s="28"/>
      <c r="J15" s="28"/>
      <c r="K15" s="47"/>
      <c r="L15" s="46"/>
      <c r="M15" s="28"/>
      <c r="N15" s="28"/>
      <c r="O15" s="28"/>
      <c r="P15" s="47"/>
      <c r="Q15" s="46"/>
      <c r="R15" s="28"/>
      <c r="S15" s="28"/>
      <c r="T15" s="28"/>
      <c r="U15" s="47"/>
      <c r="V15" s="203">
        <f t="shared" si="0"/>
        <v>0</v>
      </c>
      <c r="W15" s="149">
        <f t="shared" si="1"/>
        <v>0</v>
      </c>
      <c r="X15" s="149">
        <f t="shared" si="2"/>
        <v>0</v>
      </c>
      <c r="Y15" s="115">
        <f t="shared" si="3"/>
        <v>0</v>
      </c>
      <c r="Z15" s="246">
        <f t="shared" si="4"/>
        <v>0</v>
      </c>
      <c r="AB15" s="24"/>
      <c r="AC15" s="24"/>
    </row>
    <row r="16" spans="1:29" ht="12.75">
      <c r="A16" s="69">
        <v>10</v>
      </c>
      <c r="B16" s="46"/>
      <c r="C16" s="28"/>
      <c r="D16" s="28"/>
      <c r="E16" s="28"/>
      <c r="F16" s="47"/>
      <c r="G16" s="46"/>
      <c r="H16" s="28"/>
      <c r="I16" s="28"/>
      <c r="J16" s="28"/>
      <c r="K16" s="47"/>
      <c r="L16" s="46"/>
      <c r="M16" s="28"/>
      <c r="N16" s="28"/>
      <c r="O16" s="28"/>
      <c r="P16" s="47"/>
      <c r="Q16" s="46"/>
      <c r="R16" s="28"/>
      <c r="S16" s="28"/>
      <c r="T16" s="28"/>
      <c r="U16" s="47"/>
      <c r="V16" s="203">
        <f t="shared" si="0"/>
        <v>0</v>
      </c>
      <c r="W16" s="149">
        <f t="shared" si="1"/>
        <v>0</v>
      </c>
      <c r="X16" s="149">
        <f t="shared" si="2"/>
        <v>0</v>
      </c>
      <c r="Y16" s="115">
        <f t="shared" si="3"/>
        <v>0</v>
      </c>
      <c r="Z16" s="246">
        <f t="shared" si="4"/>
        <v>0</v>
      </c>
      <c r="AB16" s="24"/>
      <c r="AC16" s="24"/>
    </row>
    <row r="17" spans="1:29" ht="12.75">
      <c r="A17" s="69">
        <v>11</v>
      </c>
      <c r="B17" s="46"/>
      <c r="C17" s="28"/>
      <c r="D17" s="28"/>
      <c r="E17" s="28"/>
      <c r="F17" s="47"/>
      <c r="G17" s="46"/>
      <c r="H17" s="28"/>
      <c r="I17" s="28"/>
      <c r="J17" s="28"/>
      <c r="K17" s="47"/>
      <c r="L17" s="46"/>
      <c r="M17" s="28"/>
      <c r="N17" s="28"/>
      <c r="O17" s="28"/>
      <c r="P17" s="47"/>
      <c r="Q17" s="46"/>
      <c r="R17" s="28"/>
      <c r="S17" s="28"/>
      <c r="T17" s="28"/>
      <c r="U17" s="47"/>
      <c r="V17" s="203">
        <f t="shared" si="0"/>
        <v>0</v>
      </c>
      <c r="W17" s="149">
        <f t="shared" si="1"/>
        <v>0</v>
      </c>
      <c r="X17" s="149">
        <f t="shared" si="2"/>
        <v>0</v>
      </c>
      <c r="Y17" s="115">
        <f t="shared" si="3"/>
        <v>0</v>
      </c>
      <c r="Z17" s="246">
        <f t="shared" si="4"/>
        <v>0</v>
      </c>
      <c r="AB17" s="24"/>
      <c r="AC17" s="24"/>
    </row>
    <row r="18" spans="1:29" ht="12.75">
      <c r="A18" s="69">
        <v>12</v>
      </c>
      <c r="B18" s="46"/>
      <c r="C18" s="28"/>
      <c r="D18" s="28"/>
      <c r="E18" s="28"/>
      <c r="F18" s="47"/>
      <c r="G18" s="46"/>
      <c r="H18" s="28"/>
      <c r="I18" s="28"/>
      <c r="J18" s="28"/>
      <c r="K18" s="47"/>
      <c r="L18" s="46"/>
      <c r="M18" s="28"/>
      <c r="N18" s="28"/>
      <c r="O18" s="28"/>
      <c r="P18" s="47"/>
      <c r="Q18" s="46"/>
      <c r="R18" s="28"/>
      <c r="S18" s="28"/>
      <c r="T18" s="28"/>
      <c r="U18" s="47"/>
      <c r="V18" s="203">
        <f t="shared" si="0"/>
        <v>0</v>
      </c>
      <c r="W18" s="149">
        <f t="shared" si="1"/>
        <v>0</v>
      </c>
      <c r="X18" s="149">
        <f t="shared" si="2"/>
        <v>0</v>
      </c>
      <c r="Y18" s="115">
        <f t="shared" si="3"/>
        <v>0</v>
      </c>
      <c r="Z18" s="246">
        <f t="shared" si="4"/>
        <v>0</v>
      </c>
      <c r="AB18" s="24"/>
      <c r="AC18" s="24"/>
    </row>
    <row r="19" spans="1:29" ht="12.75">
      <c r="A19" s="69">
        <v>13</v>
      </c>
      <c r="B19" s="46"/>
      <c r="C19" s="28"/>
      <c r="D19" s="28"/>
      <c r="E19" s="28"/>
      <c r="F19" s="47"/>
      <c r="G19" s="46"/>
      <c r="H19" s="28"/>
      <c r="I19" s="28"/>
      <c r="J19" s="28"/>
      <c r="K19" s="47"/>
      <c r="L19" s="46"/>
      <c r="M19" s="28"/>
      <c r="N19" s="28"/>
      <c r="O19" s="28"/>
      <c r="P19" s="47"/>
      <c r="Q19" s="46"/>
      <c r="R19" s="28"/>
      <c r="S19" s="28"/>
      <c r="T19" s="28"/>
      <c r="U19" s="47"/>
      <c r="V19" s="203">
        <f t="shared" si="0"/>
        <v>0</v>
      </c>
      <c r="W19" s="149">
        <f t="shared" si="1"/>
        <v>0</v>
      </c>
      <c r="X19" s="149">
        <f t="shared" si="2"/>
        <v>0</v>
      </c>
      <c r="Y19" s="115">
        <f t="shared" si="3"/>
        <v>0</v>
      </c>
      <c r="Z19" s="246">
        <f t="shared" si="4"/>
        <v>0</v>
      </c>
      <c r="AB19" s="24"/>
      <c r="AC19" s="24"/>
    </row>
    <row r="20" spans="1:29" ht="12.75">
      <c r="A20" s="69">
        <v>14</v>
      </c>
      <c r="B20" s="46"/>
      <c r="C20" s="28"/>
      <c r="D20" s="28"/>
      <c r="E20" s="28"/>
      <c r="F20" s="47"/>
      <c r="G20" s="46"/>
      <c r="H20" s="28"/>
      <c r="I20" s="28"/>
      <c r="J20" s="28"/>
      <c r="K20" s="47"/>
      <c r="L20" s="46"/>
      <c r="M20" s="28"/>
      <c r="N20" s="28"/>
      <c r="O20" s="28"/>
      <c r="P20" s="47"/>
      <c r="Q20" s="46"/>
      <c r="R20" s="28"/>
      <c r="S20" s="28"/>
      <c r="T20" s="28"/>
      <c r="U20" s="47"/>
      <c r="V20" s="203">
        <f t="shared" si="0"/>
        <v>0</v>
      </c>
      <c r="W20" s="149">
        <f t="shared" si="1"/>
        <v>0</v>
      </c>
      <c r="X20" s="149">
        <f t="shared" si="2"/>
        <v>0</v>
      </c>
      <c r="Y20" s="115">
        <f t="shared" si="3"/>
        <v>0</v>
      </c>
      <c r="Z20" s="246">
        <f t="shared" si="4"/>
        <v>0</v>
      </c>
      <c r="AB20" s="24"/>
      <c r="AC20" s="24"/>
    </row>
    <row r="21" spans="1:29" ht="12.75">
      <c r="A21" s="69">
        <v>15</v>
      </c>
      <c r="B21" s="46"/>
      <c r="C21" s="28"/>
      <c r="D21" s="28"/>
      <c r="E21" s="28"/>
      <c r="F21" s="47"/>
      <c r="G21" s="46"/>
      <c r="H21" s="28"/>
      <c r="I21" s="28"/>
      <c r="J21" s="28"/>
      <c r="K21" s="47"/>
      <c r="L21" s="46"/>
      <c r="M21" s="28"/>
      <c r="N21" s="28"/>
      <c r="O21" s="28"/>
      <c r="P21" s="47"/>
      <c r="Q21" s="46"/>
      <c r="R21" s="28"/>
      <c r="S21" s="28"/>
      <c r="T21" s="28"/>
      <c r="U21" s="47"/>
      <c r="V21" s="203">
        <f t="shared" si="0"/>
        <v>0</v>
      </c>
      <c r="W21" s="149">
        <f t="shared" si="1"/>
        <v>0</v>
      </c>
      <c r="X21" s="149">
        <f t="shared" si="2"/>
        <v>0</v>
      </c>
      <c r="Y21" s="115">
        <f t="shared" si="3"/>
        <v>0</v>
      </c>
      <c r="Z21" s="246">
        <f t="shared" si="4"/>
        <v>0</v>
      </c>
      <c r="AB21" s="24"/>
      <c r="AC21" s="24"/>
    </row>
    <row r="22" spans="1:29" ht="12.75">
      <c r="A22" s="69">
        <v>16</v>
      </c>
      <c r="B22" s="46"/>
      <c r="C22" s="28"/>
      <c r="D22" s="28"/>
      <c r="E22" s="28"/>
      <c r="F22" s="47"/>
      <c r="G22" s="46"/>
      <c r="H22" s="28"/>
      <c r="I22" s="28"/>
      <c r="J22" s="28"/>
      <c r="K22" s="47"/>
      <c r="L22" s="46"/>
      <c r="M22" s="28"/>
      <c r="N22" s="28"/>
      <c r="O22" s="28"/>
      <c r="P22" s="47"/>
      <c r="Q22" s="46"/>
      <c r="R22" s="28"/>
      <c r="S22" s="28"/>
      <c r="T22" s="28"/>
      <c r="U22" s="47"/>
      <c r="V22" s="203">
        <f t="shared" si="0"/>
        <v>0</v>
      </c>
      <c r="W22" s="149">
        <f t="shared" si="1"/>
        <v>0</v>
      </c>
      <c r="X22" s="149">
        <f t="shared" si="2"/>
        <v>0</v>
      </c>
      <c r="Y22" s="115">
        <f t="shared" si="3"/>
        <v>0</v>
      </c>
      <c r="Z22" s="246">
        <f t="shared" si="4"/>
        <v>0</v>
      </c>
      <c r="AB22" s="24"/>
      <c r="AC22" s="24"/>
    </row>
    <row r="23" spans="1:29" ht="12.75">
      <c r="A23" s="69">
        <v>17</v>
      </c>
      <c r="B23" s="46"/>
      <c r="C23" s="28"/>
      <c r="D23" s="28"/>
      <c r="E23" s="28"/>
      <c r="F23" s="47"/>
      <c r="G23" s="46"/>
      <c r="H23" s="28"/>
      <c r="I23" s="28"/>
      <c r="J23" s="28"/>
      <c r="K23" s="47"/>
      <c r="L23" s="46"/>
      <c r="M23" s="28"/>
      <c r="N23" s="28"/>
      <c r="O23" s="28"/>
      <c r="P23" s="47"/>
      <c r="Q23" s="46"/>
      <c r="R23" s="28"/>
      <c r="S23" s="28"/>
      <c r="T23" s="28"/>
      <c r="U23" s="47"/>
      <c r="V23" s="203">
        <f t="shared" si="0"/>
        <v>0</v>
      </c>
      <c r="W23" s="149">
        <f t="shared" si="1"/>
        <v>0</v>
      </c>
      <c r="X23" s="149">
        <f t="shared" si="2"/>
        <v>0</v>
      </c>
      <c r="Y23" s="115">
        <f t="shared" si="3"/>
        <v>0</v>
      </c>
      <c r="Z23" s="246">
        <f t="shared" si="4"/>
        <v>0</v>
      </c>
      <c r="AB23" s="24"/>
      <c r="AC23" s="24"/>
    </row>
    <row r="24" spans="1:29" ht="12.75">
      <c r="A24" s="69">
        <v>18</v>
      </c>
      <c r="B24" s="46"/>
      <c r="C24" s="28"/>
      <c r="D24" s="28"/>
      <c r="E24" s="28"/>
      <c r="F24" s="47"/>
      <c r="G24" s="46"/>
      <c r="H24" s="28"/>
      <c r="I24" s="28"/>
      <c r="J24" s="28"/>
      <c r="K24" s="47"/>
      <c r="L24" s="46"/>
      <c r="M24" s="28"/>
      <c r="N24" s="28"/>
      <c r="O24" s="28"/>
      <c r="P24" s="47"/>
      <c r="Q24" s="46"/>
      <c r="R24" s="28"/>
      <c r="S24" s="28"/>
      <c r="T24" s="28"/>
      <c r="U24" s="47"/>
      <c r="V24" s="203">
        <f t="shared" si="0"/>
        <v>0</v>
      </c>
      <c r="W24" s="149">
        <f t="shared" si="1"/>
        <v>0</v>
      </c>
      <c r="X24" s="149">
        <f t="shared" si="2"/>
        <v>0</v>
      </c>
      <c r="Y24" s="115">
        <f t="shared" si="3"/>
        <v>0</v>
      </c>
      <c r="Z24" s="246">
        <f t="shared" si="4"/>
        <v>0</v>
      </c>
      <c r="AB24" s="24"/>
      <c r="AC24" s="24"/>
    </row>
    <row r="25" spans="1:29" ht="12.75">
      <c r="A25" s="69">
        <v>19</v>
      </c>
      <c r="B25" s="46"/>
      <c r="C25" s="28"/>
      <c r="D25" s="28"/>
      <c r="E25" s="28"/>
      <c r="F25" s="47"/>
      <c r="G25" s="46"/>
      <c r="H25" s="28"/>
      <c r="I25" s="28"/>
      <c r="J25" s="28"/>
      <c r="K25" s="47"/>
      <c r="L25" s="46"/>
      <c r="M25" s="28"/>
      <c r="N25" s="28"/>
      <c r="O25" s="28"/>
      <c r="P25" s="47"/>
      <c r="Q25" s="46"/>
      <c r="R25" s="28"/>
      <c r="S25" s="28"/>
      <c r="T25" s="28"/>
      <c r="U25" s="47"/>
      <c r="V25" s="203">
        <f t="shared" si="0"/>
        <v>0</v>
      </c>
      <c r="W25" s="149">
        <f t="shared" si="1"/>
        <v>0</v>
      </c>
      <c r="X25" s="149">
        <f t="shared" si="2"/>
        <v>0</v>
      </c>
      <c r="Y25" s="115">
        <f t="shared" si="3"/>
        <v>0</v>
      </c>
      <c r="Z25" s="246">
        <f t="shared" si="4"/>
        <v>0</v>
      </c>
      <c r="AB25" s="24"/>
      <c r="AC25" s="24"/>
    </row>
    <row r="26" spans="1:29" ht="12.75">
      <c r="A26" s="69">
        <v>20</v>
      </c>
      <c r="B26" s="46"/>
      <c r="C26" s="28"/>
      <c r="D26" s="28"/>
      <c r="E26" s="28"/>
      <c r="F26" s="47"/>
      <c r="G26" s="46"/>
      <c r="H26" s="28"/>
      <c r="I26" s="28"/>
      <c r="J26" s="28"/>
      <c r="K26" s="47"/>
      <c r="L26" s="46"/>
      <c r="M26" s="28"/>
      <c r="N26" s="28"/>
      <c r="O26" s="28"/>
      <c r="P26" s="47"/>
      <c r="Q26" s="46"/>
      <c r="R26" s="28"/>
      <c r="S26" s="28"/>
      <c r="T26" s="28"/>
      <c r="U26" s="47"/>
      <c r="V26" s="203">
        <f t="shared" si="0"/>
        <v>0</v>
      </c>
      <c r="W26" s="149">
        <f t="shared" si="1"/>
        <v>0</v>
      </c>
      <c r="X26" s="149">
        <f t="shared" si="2"/>
        <v>0</v>
      </c>
      <c r="Y26" s="115">
        <f t="shared" si="3"/>
        <v>0</v>
      </c>
      <c r="Z26" s="246">
        <f t="shared" si="4"/>
        <v>0</v>
      </c>
      <c r="AB26" s="24"/>
      <c r="AC26" s="24"/>
    </row>
    <row r="27" spans="1:29" ht="12.75">
      <c r="A27" s="69">
        <v>21</v>
      </c>
      <c r="B27" s="46"/>
      <c r="C27" s="28"/>
      <c r="D27" s="28"/>
      <c r="E27" s="28"/>
      <c r="F27" s="47"/>
      <c r="G27" s="46"/>
      <c r="H27" s="28"/>
      <c r="I27" s="28"/>
      <c r="J27" s="28"/>
      <c r="K27" s="47"/>
      <c r="L27" s="46"/>
      <c r="M27" s="28"/>
      <c r="N27" s="28"/>
      <c r="O27" s="28"/>
      <c r="P27" s="47"/>
      <c r="Q27" s="46"/>
      <c r="R27" s="28"/>
      <c r="S27" s="28"/>
      <c r="T27" s="28"/>
      <c r="U27" s="47"/>
      <c r="V27" s="203">
        <f t="shared" si="0"/>
        <v>0</v>
      </c>
      <c r="W27" s="149">
        <f t="shared" si="1"/>
        <v>0</v>
      </c>
      <c r="X27" s="149">
        <f t="shared" si="2"/>
        <v>0</v>
      </c>
      <c r="Y27" s="115">
        <f t="shared" si="3"/>
        <v>0</v>
      </c>
      <c r="Z27" s="246">
        <f t="shared" si="4"/>
        <v>0</v>
      </c>
      <c r="AB27" s="24"/>
      <c r="AC27" s="24"/>
    </row>
    <row r="28" spans="1:29" ht="13.5" thickBot="1">
      <c r="A28" s="158">
        <v>22</v>
      </c>
      <c r="B28" s="85"/>
      <c r="C28" s="84"/>
      <c r="D28" s="84"/>
      <c r="E28" s="84"/>
      <c r="F28" s="86"/>
      <c r="G28" s="85"/>
      <c r="H28" s="84"/>
      <c r="I28" s="84"/>
      <c r="J28" s="84"/>
      <c r="K28" s="86"/>
      <c r="L28" s="85"/>
      <c r="M28" s="84"/>
      <c r="N28" s="84"/>
      <c r="O28" s="84"/>
      <c r="P28" s="86"/>
      <c r="Q28" s="85"/>
      <c r="R28" s="84"/>
      <c r="S28" s="84"/>
      <c r="T28" s="84"/>
      <c r="U28" s="86"/>
      <c r="V28" s="85">
        <f t="shared" si="0"/>
        <v>0</v>
      </c>
      <c r="W28" s="84">
        <f t="shared" si="1"/>
        <v>0</v>
      </c>
      <c r="X28" s="84">
        <f t="shared" si="2"/>
        <v>0</v>
      </c>
      <c r="Y28" s="86">
        <f t="shared" si="3"/>
        <v>0</v>
      </c>
      <c r="Z28" s="247">
        <f t="shared" si="4"/>
        <v>0</v>
      </c>
      <c r="AB28" s="24"/>
      <c r="AC28" s="24"/>
    </row>
    <row r="29" spans="28:29" ht="13.5" thickTop="1">
      <c r="AB29" s="24"/>
      <c r="AC29" s="24"/>
    </row>
    <row r="30" spans="28:29" ht="12.75">
      <c r="AB30" s="24"/>
      <c r="AC30" s="24"/>
    </row>
    <row r="31" spans="28:29" ht="12.75">
      <c r="AB31" s="24"/>
      <c r="AC31" s="24"/>
    </row>
    <row r="32" spans="28:29" ht="12.75">
      <c r="AB32" s="24"/>
      <c r="AC32" s="24"/>
    </row>
    <row r="33" spans="28:29" ht="12.75">
      <c r="AB33" s="24"/>
      <c r="AC33" s="24"/>
    </row>
    <row r="34" spans="1:29" ht="12.75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</row>
    <row r="35" spans="1:29" ht="12.75">
      <c r="A35" s="24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</row>
    <row r="36" spans="1:29" ht="12.75">
      <c r="A36" s="24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</row>
    <row r="37" spans="1:29" ht="12.75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</row>
    <row r="38" spans="1:29" ht="12.75">
      <c r="A38" s="24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</row>
    <row r="39" spans="1:29" ht="12.75">
      <c r="A39" s="24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</row>
  </sheetData>
  <sheetProtection/>
  <mergeCells count="15">
    <mergeCell ref="B3:F3"/>
    <mergeCell ref="G3:K3"/>
    <mergeCell ref="L3:P3"/>
    <mergeCell ref="Q3:U3"/>
    <mergeCell ref="V3:Y4"/>
    <mergeCell ref="Z3:Z6"/>
    <mergeCell ref="B4:F4"/>
    <mergeCell ref="G4:K4"/>
    <mergeCell ref="L4:P4"/>
    <mergeCell ref="Q4:U4"/>
    <mergeCell ref="B5:F5"/>
    <mergeCell ref="G5:K5"/>
    <mergeCell ref="L5:P5"/>
    <mergeCell ref="Q5:U5"/>
    <mergeCell ref="V5:Y5"/>
  </mergeCells>
  <printOptions gridLines="1"/>
  <pageMargins left="1.5748031496062993" right="0.5905511811023623" top="0.984251968503937" bottom="0.984251968503937" header="0.5118110236220472" footer="0.5118110236220472"/>
  <pageSetup horizontalDpi="120" verticalDpi="120" orientation="landscape" paperSize="9" r:id="rId1"/>
  <headerFooter alignWithMargins="0">
    <oddHeader>&amp;C&amp;A</oddHeader>
    <oddFooter>&amp;CСтр.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Методический 1</dc:creator>
  <cp:keywords/>
  <dc:description/>
  <cp:lastModifiedBy>User</cp:lastModifiedBy>
  <cp:lastPrinted>2018-05-23T08:08:44Z</cp:lastPrinted>
  <dcterms:created xsi:type="dcterms:W3CDTF">2006-05-18T23:01:47Z</dcterms:created>
  <dcterms:modified xsi:type="dcterms:W3CDTF">2018-05-23T08:28:42Z</dcterms:modified>
  <cp:category/>
  <cp:version/>
  <cp:contentType/>
  <cp:contentStatus/>
</cp:coreProperties>
</file>